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無床医科診\"/>
    </mc:Choice>
  </mc:AlternateContent>
  <xr:revisionPtr revIDLastSave="0" documentId="13_ncr:1_{C15AE23D-634A-4453-A378-8FE3A711E6A8}"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賃上げ支援事業実績報告書" sheetId="126" r:id="rId3"/>
    <sheet name="【参考】集計用シート（賃上げ支援事業）" sheetId="98" state="hidden" r:id="rId4"/>
    <sheet name="都道府県リスト" sheetId="62" state="hidden" r:id="rId5"/>
  </sheets>
  <definedNames>
    <definedName name="_xlnm._FilterDatabase" localSheetId="2" hidden="1">'(記入例)賃上げ支援事業実績報告書'!$A$9:$W$45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'(記入例)賃上げ支援事業実績報告書'!$A$1:$G$45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10" i="126"/>
  <c r="G3" i="126"/>
  <c r="G5" i="126" s="1"/>
  <c r="G7" i="126" l="1"/>
  <c r="E7" i="126" s="1"/>
  <c r="E6" i="126"/>
  <c r="G45" i="97"/>
  <c r="G40" i="97"/>
  <c r="G35" i="97"/>
  <c r="G30" i="97"/>
  <c r="G25" i="97"/>
  <c r="G20" i="97"/>
  <c r="G44" i="97"/>
  <c r="G43" i="97"/>
  <c r="G42" i="97"/>
  <c r="G39" i="97"/>
  <c r="G38" i="97"/>
  <c r="G37" i="97"/>
  <c r="G34" i="97"/>
  <c r="G33" i="97"/>
  <c r="G32" i="97"/>
  <c r="G29" i="97"/>
  <c r="G28" i="97"/>
  <c r="G27" i="97"/>
  <c r="G24" i="97"/>
  <c r="G23" i="97"/>
  <c r="G22" i="97"/>
  <c r="G19" i="97"/>
  <c r="G18" i="97"/>
  <c r="G17" i="97"/>
  <c r="G13" i="97" l="1"/>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94DB77FD-948E-4023-9BED-D78545A9EC7A}">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E6" authorId="0" shapeId="0" xr:uid="{6A33350F-B6BD-4869-8806-8E28E839B1E5}">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CEBC718B-7430-43EF-9388-51F03E752906}">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CADC761-6D1D-4A4F-8EC9-7CBAB4414010}">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60B9B43D-685C-4F93-86B4-803FBA1E260E}">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G7" authorId="0" shapeId="0" xr:uid="{FA563ECE-4D36-4126-9974-DA4594C968E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7B1C5C98-0407-44E7-A123-72B256A3BB8A}">
      <text>
        <r>
          <rPr>
            <b/>
            <sz val="9"/>
            <color indexed="81"/>
            <rFont val="MS P ゴシック"/>
            <family val="3"/>
            <charset val="128"/>
          </rPr>
          <t>「③月数の期間中における対象職員数の延べ人数」÷「③月数」
例：（４月の対象職員2名＋５月の対象職員2名）÷２ヶ月</t>
        </r>
      </text>
    </comment>
    <comment ref="C9" authorId="1" shapeId="0" xr:uid="{C311347C-3DF2-4B95-BD59-18ED6E6D298F}">
      <text>
        <r>
          <rPr>
            <b/>
            <sz val="9"/>
            <color indexed="81"/>
            <rFont val="MS P ゴシック"/>
            <family val="3"/>
            <charset val="128"/>
          </rPr>
          <t>③の期間中における賃金改善の総額÷対象職員数の延べ人数で算出可能
例：20,000円÷（４月の対象職員2名＋５月の対象職員2名）</t>
        </r>
      </text>
    </comment>
  </commentList>
</comments>
</file>

<file path=xl/sharedStrings.xml><?xml version="1.0" encoding="utf-8"?>
<sst xmlns="http://schemas.openxmlformats.org/spreadsheetml/2006/main" count="755" uniqueCount="171">
  <si>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</si>
  <si>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</si>
  <si>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</si>
  <si>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</si>
  <si>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</si>
  <si>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</si>
  <si>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</si>
  <si>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</si>
  <si>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</si>
  <si>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</si>
  <si>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</si>
  <si>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</si>
  <si>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</si>
  <si>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</si>
  <si>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</si>
  <si>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</si>
  <si>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</si>
  <si>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</si>
  <si>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</si>
  <si>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</si>
  <si>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</si>
  <si>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</si>
  <si>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</si>
  <si>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</si>
  <si>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</si>
  <si>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</si>
  <si>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</si>
  <si>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</si>
  <si>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</si>
  <si>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</si>
  <si>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</si>
  <si>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</si>
  <si>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</si>
  <si>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</si>
  <si>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</si>
  <si>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</si>
  <si>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</si>
  <si>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</si>
  <si>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</si>
  <si>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</si>
  <si>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</si>
  <si>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</si>
  <si>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</si>
  <si>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</si>
  <si>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</si>
  <si>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</si>
  <si>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</si>
  <si>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</si>
  <si>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</si>
  <si>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</si>
  <si>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</si>
  <si>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</si>
  <si>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</si>
  <si>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</si>
  <si>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</si>
  <si>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</si>
  <si>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</si>
  <si>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</si>
  <si>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</si>
  <si>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</si>
  <si>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</si>
  <si>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</si>
  <si>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</si>
  <si>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</si>
  <si>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</si>
  <si>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</si>
  <si>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</si>
  <si>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</si>
  <si>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</si>
  <si>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</si>
  <si>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</si>
  <si>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</si>
  <si>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</si>
  <si>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</si>
  <si>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</si>
  <si>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</si>
  <si>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</si>
  <si>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</si>
  <si>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</si>
  <si>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</si>
  <si>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</si>
  <si>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</si>
  <si>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</si>
  <si>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</si>
  <si>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</si>
  <si>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</si>
  <si>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</si>
  <si>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</si>
  <si>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</si>
  <si>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</si>
  <si>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</si>
  <si>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</si>
  <si>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</si>
  <si>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</si>
  <si>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</si>
  <si>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</si>
  <si>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</si>
  <si>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</si>
  <si>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</si>
  <si>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</si>
  <si>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</si>
  <si>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</si>
  <si>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</si>
  <si>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</si>
  <si>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</si>
  <si>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</si>
  <si>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</si>
  <si>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</si>
  <si>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</si>
  <si>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</si>
  <si>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</si>
  <si>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</si>
  <si>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</si>
  <si>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</si>
  <si>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</si>
  <si>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</si>
  <si>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</si>
  <si>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</si>
  <si>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</si>
  <si>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</si>
  <si>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</si>
  <si>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</si>
  <si>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</si>
  <si>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</si>
  <si>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</si>
  <si>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</si>
  <si>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</si>
  <si>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</si>
  <si>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</si>
  <si>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</si>
  <si>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</si>
  <si>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</si>
  <si>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</si>
  <si>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</si>
  <si>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</si>
  <si>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</si>
  <si>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</si>
  <si>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</si>
  <si>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</si>
  <si>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</si>
  <si>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</si>
  <si>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</si>
  <si>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医療法人○○会</t>
  </si>
  <si>
    <t>▲▲クリニック</t>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</si>
  <si>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</si>
  <si>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</si>
  <si>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</si>
  <si>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</si>
  <si>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</si>
  <si>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</si>
  <si>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r>
      <t>様式３（第１２条関係）</t>
    </r>
    <r>
      <rPr>
        <b/>
        <sz val="14"/>
        <color rgb="FFFF0000"/>
        <rFont val="ＭＳ Ｐゴシック"/>
        <family val="3"/>
        <charset val="128"/>
        <scheme val="minor"/>
      </rPr>
      <t>※無床診療所（施設単位）の報告</t>
    </r>
    <rPh sb="0" eb="2">
      <t>ヨウシキ</t>
    </rPh>
    <rPh sb="4" eb="5">
      <t>ダイ</t>
    </rPh>
    <rPh sb="7" eb="8">
      <t>ジョウ</t>
    </rPh>
    <rPh sb="8" eb="10">
      <t>カンケイ</t>
    </rPh>
    <rPh sb="12" eb="14">
      <t>ムショウ</t>
    </rPh>
    <rPh sb="14" eb="17">
      <t>シンリョウジョ</t>
    </rPh>
    <rPh sb="18" eb="20">
      <t>シセツ</t>
    </rPh>
    <rPh sb="20" eb="22">
      <t>タンイ</t>
    </rPh>
    <rPh sb="24" eb="26">
      <t>ホウコク</t>
    </rPh>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</si>
  <si>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</si>
  <si>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</si>
  <si>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左側（E列）：給付金の対象となる補助対象経費が給付金の支給額と同額以上であることを判定します。
右側（G列）：❸は「賃上げ支援事業」の交付申請額（150,000円）を記載してください。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72">
      <t>コウフシンセイガク</t>
    </rPh>
    <rPh sb="83" eb="85">
      <t>キサイ</t>
    </rPh>
    <phoneticPr fontId="38"/>
  </si>
  <si>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</si>
  <si>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</si>
  <si>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</si>
  <si>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9"/>
  </si>
  <si>
    <t>保険医療機関コード及び無床診療所の名称：</t>
    <rPh sb="0" eb="6">
      <t>ホケンイリョウキカン</t>
    </rPh>
    <rPh sb="9" eb="10">
      <t>オヨ</t>
    </rPh>
    <rPh sb="11" eb="13">
      <t>ムショウ</t>
    </rPh>
    <rPh sb="13" eb="16">
      <t>シンリョウジョ</t>
    </rPh>
    <rPh sb="17" eb="19">
      <t>メイショウ</t>
    </rPh>
    <phoneticPr fontId="39"/>
  </si>
  <si>
    <r>
      <t>左側（D及びE列）：D列には401から始まる10桁の保険医療機関コードを、E列には施設の名称を記載してください。（例：医療法人○○会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8"/>
  </si>
  <si>
    <t>401*******</t>
    <phoneticPr fontId="38"/>
  </si>
  <si>
    <t>令和8年　月　日</t>
    <rPh sb="5" eb="6">
      <t>ツキ</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</si>
  <si>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</si>
  <si>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様式３（第１２条関係）※無床診療所（施設単位）の報告</t>
    <rPh sb="0" eb="2">
      <t>ヨウシキ</t>
    </rPh>
    <rPh sb="4" eb="5">
      <t>ダイ</t>
    </rPh>
    <rPh sb="7" eb="8">
      <t>ジョウ</t>
    </rPh>
    <rPh sb="8" eb="10">
      <t>カンケイ</t>
    </rPh>
    <rPh sb="12" eb="14">
      <t>ムショウ</t>
    </rPh>
    <rPh sb="14" eb="17">
      <t>シンリョウジョ</t>
    </rPh>
    <rPh sb="18" eb="20">
      <t>シセツ</t>
    </rPh>
    <rPh sb="20" eb="22">
      <t>タンイ</t>
    </rPh>
    <rPh sb="24" eb="26">
      <t>ホウコク</t>
    </rPh>
    <phoneticPr fontId="39"/>
  </si>
  <si>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</si>
  <si>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</si>
  <si>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</si>
  <si>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</si>
  <si>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以下、給付金を活用した、個別職種の賃金改善の内容について記載してください。
政策上の必要性から把握するものであり、補助金の交付額には影響しません。職種ごとの賃金改善の総額と無床診療所全体の賃金改善の総額が一致しなくても差し支えありません。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</si>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</sst>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93">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179" fontId="33" fillId="35" borderId="5" xfId="69" applyNumberFormat="1" applyFont="1" applyFill="1" applyBorder="1" applyAlignment="1">
      <alignment horizontal="center" vertical="center" wrapText="1"/>
    </xf>
    <xf numFmtId="0" fontId="53" fillId="0" borderId="1" xfId="69" applyFont="1" applyBorder="1" applyAlignment="1">
      <alignment vertical="center" wrapText="1"/>
    </xf>
    <xf numFmtId="0" fontId="33" fillId="0" borderId="5" xfId="69" applyFont="1" applyBorder="1" applyAlignment="1">
      <alignment horizontal="center" vertical="center" wrapText="1"/>
    </xf>
    <xf numFmtId="0" fontId="6" fillId="0" borderId="0" xfId="69" applyFont="1">
      <alignment vertical="center"/>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81" fontId="56"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181" fontId="57"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center"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38" fontId="10" fillId="0" borderId="0" xfId="68" applyFont="1">
      <alignment vertical="center"/>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1"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150</v>
      </c>
      <c r="B1" s="12"/>
      <c r="C1" s="12"/>
      <c r="D1" s="12"/>
      <c r="E1" s="12"/>
      <c r="F1" s="5"/>
      <c r="G1" s="53" t="s">
        <v>161</v>
      </c>
      <c r="X1" s="66">
        <v>150000</v>
      </c>
    </row>
    <row r="2" spans="1:24" ht="51.75" customHeight="1">
      <c r="A2" s="72" t="s">
        <v>157</v>
      </c>
      <c r="B2" s="73"/>
      <c r="C2" s="73"/>
      <c r="D2" s="73"/>
      <c r="E2" s="73"/>
      <c r="F2" s="73"/>
      <c r="G2" s="73"/>
      <c r="H2" s="36" t="s">
        <v>51</v>
      </c>
    </row>
    <row r="3" spans="1:24" ht="32.25" customHeight="1">
      <c r="A3" s="17" t="s">
        <v>50</v>
      </c>
      <c r="B3" s="18"/>
      <c r="C3" s="18"/>
      <c r="D3" s="18"/>
      <c r="E3" s="47"/>
      <c r="F3" s="17" t="s">
        <v>118</v>
      </c>
      <c r="G3" s="48">
        <f>SUM($G$10:$G$14)</f>
        <v>0</v>
      </c>
      <c r="H3" s="45" t="s">
        <v>151</v>
      </c>
    </row>
    <row r="4" spans="1:24" ht="26.25" customHeight="1">
      <c r="A4" s="17" t="s">
        <v>158</v>
      </c>
      <c r="B4" s="18"/>
      <c r="C4" s="18"/>
      <c r="D4" s="51"/>
      <c r="E4" s="47"/>
      <c r="F4" s="35" t="s">
        <v>117</v>
      </c>
      <c r="G4" s="50"/>
      <c r="H4" s="52" t="s">
        <v>159</v>
      </c>
    </row>
    <row r="5" spans="1:24" ht="45.75" customHeight="1">
      <c r="A5" s="79" t="s">
        <v>145</v>
      </c>
      <c r="B5" s="79"/>
      <c r="C5" s="79"/>
      <c r="D5" s="79"/>
      <c r="E5" s="47"/>
      <c r="F5" s="35" t="s">
        <v>132</v>
      </c>
      <c r="G5" s="48">
        <f>ROUNDDOWN(G3-G4,-3)</f>
        <v>0</v>
      </c>
      <c r="H5" s="45" t="s">
        <v>152</v>
      </c>
      <c r="I5" s="44" t="s">
        <v>146</v>
      </c>
      <c r="J5" s="44" t="s">
        <v>147</v>
      </c>
    </row>
    <row r="6" spans="1:24" ht="41.25" customHeight="1">
      <c r="A6" s="17" t="s">
        <v>133</v>
      </c>
      <c r="B6" s="18"/>
      <c r="C6" s="18"/>
      <c r="D6" s="18"/>
      <c r="E6" s="48" t="str">
        <f>IF(G5&gt;=G6,"○","×")</f>
        <v>○</v>
      </c>
      <c r="F6" s="17" t="s">
        <v>155</v>
      </c>
      <c r="G6" s="50"/>
      <c r="H6" s="46" t="s">
        <v>153</v>
      </c>
    </row>
    <row r="7" spans="1:24" ht="26.25" customHeight="1">
      <c r="A7" s="17" t="s">
        <v>62</v>
      </c>
      <c r="B7" s="18"/>
      <c r="C7" s="18"/>
      <c r="D7" s="18"/>
      <c r="E7" s="49">
        <f>G6-G7</f>
        <v>0</v>
      </c>
      <c r="F7" s="17" t="s">
        <v>116</v>
      </c>
      <c r="G7" s="48">
        <f>IF(ROUNDDOWN(G6-G5,-3)&lt;=0,0,ROUNDDOWN(G6-G5,-3))</f>
        <v>0</v>
      </c>
      <c r="H7" s="46" t="s">
        <v>156</v>
      </c>
    </row>
    <row r="8" spans="1:24" ht="41.25" customHeight="1">
      <c r="A8" s="41" t="s">
        <v>138</v>
      </c>
      <c r="B8" s="70" t="s">
        <v>141</v>
      </c>
      <c r="C8" s="76"/>
      <c r="D8" s="76"/>
      <c r="E8" s="71"/>
      <c r="F8" s="70" t="s">
        <v>55</v>
      </c>
      <c r="G8" s="71"/>
      <c r="H8" s="8"/>
    </row>
    <row r="9" spans="1:24" s="30" customFormat="1" ht="66" customHeight="1">
      <c r="A9" s="27" t="s">
        <v>110</v>
      </c>
      <c r="B9" s="28" t="s">
        <v>100</v>
      </c>
      <c r="C9" s="28" t="s">
        <v>111</v>
      </c>
      <c r="D9" s="28" t="s">
        <v>99</v>
      </c>
      <c r="E9" s="28" t="s">
        <v>113</v>
      </c>
      <c r="F9" s="77" t="s">
        <v>119</v>
      </c>
      <c r="G9" s="78"/>
      <c r="H9" s="29" t="s">
        <v>101</v>
      </c>
    </row>
    <row r="10" spans="1:24" ht="50.25" customHeight="1">
      <c r="A10" s="11" t="s">
        <v>139</v>
      </c>
      <c r="B10" s="26"/>
      <c r="C10" s="16"/>
      <c r="D10" s="34"/>
      <c r="E10" s="16"/>
      <c r="F10" s="11"/>
      <c r="G10" s="54">
        <f>B10*C10*D10</f>
        <v>0</v>
      </c>
      <c r="H10" s="15" t="s">
        <v>120</v>
      </c>
    </row>
    <row r="11" spans="1:24" ht="57" customHeight="1">
      <c r="A11" s="11" t="s">
        <v>140</v>
      </c>
      <c r="B11" s="26"/>
      <c r="C11" s="16"/>
      <c r="D11" s="34"/>
      <c r="E11" s="16"/>
      <c r="F11" s="11"/>
      <c r="G11" s="54">
        <f t="shared" ref="G11:G13" si="0">B11*C11*D11</f>
        <v>0</v>
      </c>
      <c r="H11" s="15" t="s">
        <v>121</v>
      </c>
    </row>
    <row r="12" spans="1:24" ht="80.25" customHeight="1">
      <c r="A12" s="11" t="s">
        <v>149</v>
      </c>
      <c r="B12" s="26"/>
      <c r="C12" s="16"/>
      <c r="D12" s="34"/>
      <c r="E12" s="33"/>
      <c r="F12" s="11"/>
      <c r="G12" s="54">
        <f t="shared" si="0"/>
        <v>0</v>
      </c>
      <c r="H12" s="15" t="s">
        <v>127</v>
      </c>
    </row>
    <row r="13" spans="1:24" ht="50.1" customHeight="1">
      <c r="A13" s="11" t="s">
        <v>136</v>
      </c>
      <c r="B13" s="26"/>
      <c r="C13" s="16"/>
      <c r="D13" s="39"/>
      <c r="E13" s="31"/>
      <c r="F13" s="40"/>
      <c r="G13" s="54">
        <f t="shared" si="0"/>
        <v>0</v>
      </c>
      <c r="H13" s="15" t="s">
        <v>137</v>
      </c>
    </row>
    <row r="14" spans="1:24" ht="73.5" customHeight="1">
      <c r="A14" s="74"/>
      <c r="B14" s="75"/>
      <c r="C14" s="75"/>
      <c r="D14" s="75"/>
      <c r="E14" s="75"/>
      <c r="F14" s="43" t="s">
        <v>162</v>
      </c>
      <c r="G14" s="54">
        <f>'別紙（2.0％超部分算定シート）'!I4+'別紙（2.0％超部分算定シート）'!I5+'別紙（2.0％超部分算定シート）'!I6</f>
        <v>0</v>
      </c>
      <c r="H14" s="15" t="s">
        <v>128</v>
      </c>
      <c r="M14" s="42">
        <v>4</v>
      </c>
      <c r="N14" s="42">
        <v>3</v>
      </c>
      <c r="O14" s="42">
        <v>2</v>
      </c>
      <c r="P14" s="42">
        <v>1</v>
      </c>
    </row>
    <row r="15" spans="1:24" ht="55.5" customHeight="1">
      <c r="A15" s="67" t="s">
        <v>144</v>
      </c>
      <c r="B15" s="68"/>
      <c r="C15" s="68"/>
      <c r="D15" s="68"/>
      <c r="E15" s="68"/>
      <c r="F15" s="68"/>
      <c r="G15" s="69"/>
      <c r="H15" s="15"/>
    </row>
    <row r="16" spans="1:24" s="30" customFormat="1" ht="72.75" customHeight="1">
      <c r="A16" s="27" t="s">
        <v>115</v>
      </c>
      <c r="B16" s="28" t="s">
        <v>100</v>
      </c>
      <c r="C16" s="28" t="s">
        <v>135</v>
      </c>
      <c r="D16" s="28" t="s">
        <v>99</v>
      </c>
      <c r="E16" s="28" t="s">
        <v>113</v>
      </c>
      <c r="F16" s="77" t="s">
        <v>119</v>
      </c>
      <c r="G16" s="78"/>
      <c r="H16" s="29" t="s">
        <v>101</v>
      </c>
    </row>
    <row r="17" spans="1:8" ht="50.25" customHeight="1">
      <c r="A17" s="11" t="s">
        <v>139</v>
      </c>
      <c r="B17" s="26"/>
      <c r="C17" s="16"/>
      <c r="D17" s="34"/>
      <c r="E17" s="16"/>
      <c r="F17" s="11"/>
      <c r="G17" s="54">
        <f t="shared" ref="G17:G44" si="1">B17*C17*D17</f>
        <v>0</v>
      </c>
      <c r="H17" s="15" t="s">
        <v>120</v>
      </c>
    </row>
    <row r="18" spans="1:8" ht="57" customHeight="1">
      <c r="A18" s="11" t="s">
        <v>140</v>
      </c>
      <c r="B18" s="26"/>
      <c r="C18" s="16"/>
      <c r="D18" s="34"/>
      <c r="E18" s="16"/>
      <c r="F18" s="11"/>
      <c r="G18" s="54">
        <f t="shared" si="1"/>
        <v>0</v>
      </c>
      <c r="H18" s="15" t="s">
        <v>121</v>
      </c>
    </row>
    <row r="19" spans="1:8" ht="80.25" customHeight="1">
      <c r="A19" s="11" t="s">
        <v>149</v>
      </c>
      <c r="B19" s="26"/>
      <c r="C19" s="16"/>
      <c r="D19" s="34"/>
      <c r="E19" s="33"/>
      <c r="F19" s="11"/>
      <c r="G19" s="54">
        <f t="shared" si="1"/>
        <v>0</v>
      </c>
      <c r="H19" s="15" t="s">
        <v>127</v>
      </c>
    </row>
    <row r="20" spans="1:8" ht="50.1" customHeight="1">
      <c r="A20" s="11" t="s">
        <v>136</v>
      </c>
      <c r="B20" s="26"/>
      <c r="C20" s="16"/>
      <c r="D20" s="39"/>
      <c r="E20" s="31"/>
      <c r="F20" s="40"/>
      <c r="G20" s="54">
        <f t="shared" si="1"/>
        <v>0</v>
      </c>
      <c r="H20" s="15" t="s">
        <v>137</v>
      </c>
    </row>
    <row r="21" spans="1:8" s="30" customFormat="1" ht="72.75" customHeight="1">
      <c r="A21" s="27" t="s">
        <v>114</v>
      </c>
      <c r="B21" s="28" t="s">
        <v>100</v>
      </c>
      <c r="C21" s="28" t="s">
        <v>135</v>
      </c>
      <c r="D21" s="28" t="s">
        <v>99</v>
      </c>
      <c r="E21" s="28" t="s">
        <v>113</v>
      </c>
      <c r="F21" s="77" t="s">
        <v>119</v>
      </c>
      <c r="G21" s="78"/>
      <c r="H21" s="29" t="s">
        <v>101</v>
      </c>
    </row>
    <row r="22" spans="1:8" ht="50.25" customHeight="1">
      <c r="A22" s="11" t="s">
        <v>139</v>
      </c>
      <c r="B22" s="26"/>
      <c r="C22" s="16"/>
      <c r="D22" s="34"/>
      <c r="E22" s="16"/>
      <c r="F22" s="11"/>
      <c r="G22" s="54">
        <f t="shared" si="1"/>
        <v>0</v>
      </c>
      <c r="H22" s="15" t="s">
        <v>120</v>
      </c>
    </row>
    <row r="23" spans="1:8" ht="57" customHeight="1">
      <c r="A23" s="11" t="s">
        <v>140</v>
      </c>
      <c r="B23" s="26"/>
      <c r="C23" s="16"/>
      <c r="D23" s="34"/>
      <c r="E23" s="16"/>
      <c r="F23" s="11"/>
      <c r="G23" s="54">
        <f t="shared" si="1"/>
        <v>0</v>
      </c>
      <c r="H23" s="15" t="s">
        <v>121</v>
      </c>
    </row>
    <row r="24" spans="1:8" ht="80.25" customHeight="1">
      <c r="A24" s="11" t="s">
        <v>149</v>
      </c>
      <c r="B24" s="26"/>
      <c r="C24" s="16"/>
      <c r="D24" s="34"/>
      <c r="E24" s="33"/>
      <c r="F24" s="11"/>
      <c r="G24" s="54">
        <f t="shared" si="1"/>
        <v>0</v>
      </c>
      <c r="H24" s="15" t="s">
        <v>127</v>
      </c>
    </row>
    <row r="25" spans="1:8" ht="50.1" customHeight="1">
      <c r="A25" s="11" t="s">
        <v>136</v>
      </c>
      <c r="B25" s="26"/>
      <c r="C25" s="16"/>
      <c r="D25" s="39"/>
      <c r="E25" s="31"/>
      <c r="F25" s="40"/>
      <c r="G25" s="54">
        <f t="shared" ref="G25" si="2">B25*C25*D25</f>
        <v>0</v>
      </c>
      <c r="H25" s="15" t="s">
        <v>137</v>
      </c>
    </row>
    <row r="26" spans="1:8" s="30" customFormat="1" ht="72.75" customHeight="1">
      <c r="A26" s="27" t="s">
        <v>129</v>
      </c>
      <c r="B26" s="28" t="s">
        <v>100</v>
      </c>
      <c r="C26" s="28" t="s">
        <v>135</v>
      </c>
      <c r="D26" s="28" t="s">
        <v>99</v>
      </c>
      <c r="E26" s="28" t="s">
        <v>113</v>
      </c>
      <c r="F26" s="77" t="s">
        <v>119</v>
      </c>
      <c r="G26" s="78"/>
      <c r="H26" s="29" t="s">
        <v>101</v>
      </c>
    </row>
    <row r="27" spans="1:8" ht="50.25" customHeight="1">
      <c r="A27" s="11" t="s">
        <v>139</v>
      </c>
      <c r="B27" s="26"/>
      <c r="C27" s="16"/>
      <c r="D27" s="34"/>
      <c r="E27" s="16"/>
      <c r="F27" s="11"/>
      <c r="G27" s="54">
        <f t="shared" si="1"/>
        <v>0</v>
      </c>
      <c r="H27" s="15" t="s">
        <v>120</v>
      </c>
    </row>
    <row r="28" spans="1:8" ht="57" customHeight="1">
      <c r="A28" s="11" t="s">
        <v>140</v>
      </c>
      <c r="B28" s="26"/>
      <c r="C28" s="16"/>
      <c r="D28" s="34"/>
      <c r="E28" s="16"/>
      <c r="F28" s="11"/>
      <c r="G28" s="54">
        <f t="shared" si="1"/>
        <v>0</v>
      </c>
      <c r="H28" s="15" t="s">
        <v>121</v>
      </c>
    </row>
    <row r="29" spans="1:8" ht="80.25" customHeight="1">
      <c r="A29" s="11" t="s">
        <v>149</v>
      </c>
      <c r="B29" s="26"/>
      <c r="C29" s="16"/>
      <c r="D29" s="34"/>
      <c r="E29" s="33"/>
      <c r="F29" s="11"/>
      <c r="G29" s="54">
        <f t="shared" si="1"/>
        <v>0</v>
      </c>
      <c r="H29" s="15" t="s">
        <v>127</v>
      </c>
    </row>
    <row r="30" spans="1:8" ht="50.1" customHeight="1">
      <c r="A30" s="11" t="s">
        <v>136</v>
      </c>
      <c r="B30" s="26"/>
      <c r="C30" s="16"/>
      <c r="D30" s="39"/>
      <c r="E30" s="31"/>
      <c r="F30" s="40"/>
      <c r="G30" s="54">
        <f t="shared" si="1"/>
        <v>0</v>
      </c>
      <c r="H30" s="15" t="s">
        <v>137</v>
      </c>
    </row>
    <row r="31" spans="1:8" s="30" customFormat="1" ht="72.75" customHeight="1">
      <c r="A31" s="27" t="s">
        <v>130</v>
      </c>
      <c r="B31" s="28" t="s">
        <v>100</v>
      </c>
      <c r="C31" s="28" t="s">
        <v>135</v>
      </c>
      <c r="D31" s="28" t="s">
        <v>99</v>
      </c>
      <c r="E31" s="28" t="s">
        <v>113</v>
      </c>
      <c r="F31" s="77" t="s">
        <v>119</v>
      </c>
      <c r="G31" s="78"/>
      <c r="H31" s="29" t="s">
        <v>101</v>
      </c>
    </row>
    <row r="32" spans="1:8" ht="50.25" customHeight="1">
      <c r="A32" s="11" t="s">
        <v>139</v>
      </c>
      <c r="B32" s="26"/>
      <c r="C32" s="16"/>
      <c r="D32" s="34"/>
      <c r="E32" s="16"/>
      <c r="F32" s="11"/>
      <c r="G32" s="54">
        <f t="shared" si="1"/>
        <v>0</v>
      </c>
      <c r="H32" s="15" t="s">
        <v>120</v>
      </c>
    </row>
    <row r="33" spans="1:8" ht="57" customHeight="1">
      <c r="A33" s="11" t="s">
        <v>140</v>
      </c>
      <c r="B33" s="26"/>
      <c r="C33" s="16"/>
      <c r="D33" s="34"/>
      <c r="E33" s="16"/>
      <c r="F33" s="11"/>
      <c r="G33" s="54">
        <f t="shared" si="1"/>
        <v>0</v>
      </c>
      <c r="H33" s="15" t="s">
        <v>121</v>
      </c>
    </row>
    <row r="34" spans="1:8" ht="80.25" customHeight="1">
      <c r="A34" s="11" t="s">
        <v>149</v>
      </c>
      <c r="B34" s="26"/>
      <c r="C34" s="16"/>
      <c r="D34" s="34"/>
      <c r="E34" s="33"/>
      <c r="F34" s="11"/>
      <c r="G34" s="54">
        <f t="shared" si="1"/>
        <v>0</v>
      </c>
      <c r="H34" s="15" t="s">
        <v>127</v>
      </c>
    </row>
    <row r="35" spans="1:8" ht="50.1" customHeight="1">
      <c r="A35" s="11" t="s">
        <v>136</v>
      </c>
      <c r="B35" s="26"/>
      <c r="C35" s="16"/>
      <c r="D35" s="39"/>
      <c r="E35" s="31"/>
      <c r="F35" s="40"/>
      <c r="G35" s="54">
        <f t="shared" si="1"/>
        <v>0</v>
      </c>
      <c r="H35" s="15" t="s">
        <v>137</v>
      </c>
    </row>
    <row r="36" spans="1:8" s="30" customFormat="1" ht="72.75" customHeight="1">
      <c r="A36" s="27" t="s">
        <v>131</v>
      </c>
      <c r="B36" s="28" t="s">
        <v>100</v>
      </c>
      <c r="C36" s="28" t="s">
        <v>135</v>
      </c>
      <c r="D36" s="28" t="s">
        <v>99</v>
      </c>
      <c r="E36" s="28" t="s">
        <v>113</v>
      </c>
      <c r="F36" s="77" t="s">
        <v>119</v>
      </c>
      <c r="G36" s="78"/>
      <c r="H36" s="29" t="s">
        <v>101</v>
      </c>
    </row>
    <row r="37" spans="1:8" ht="50.25" customHeight="1">
      <c r="A37" s="11" t="s">
        <v>139</v>
      </c>
      <c r="B37" s="26"/>
      <c r="C37" s="16"/>
      <c r="D37" s="34"/>
      <c r="E37" s="16"/>
      <c r="F37" s="11"/>
      <c r="G37" s="54">
        <f t="shared" si="1"/>
        <v>0</v>
      </c>
      <c r="H37" s="15" t="s">
        <v>120</v>
      </c>
    </row>
    <row r="38" spans="1:8" ht="57" customHeight="1">
      <c r="A38" s="11" t="s">
        <v>140</v>
      </c>
      <c r="B38" s="26"/>
      <c r="C38" s="16"/>
      <c r="D38" s="34"/>
      <c r="E38" s="16"/>
      <c r="F38" s="11"/>
      <c r="G38" s="54">
        <f t="shared" si="1"/>
        <v>0</v>
      </c>
      <c r="H38" s="15" t="s">
        <v>121</v>
      </c>
    </row>
    <row r="39" spans="1:8" ht="80.25" customHeight="1">
      <c r="A39" s="11" t="s">
        <v>149</v>
      </c>
      <c r="B39" s="26"/>
      <c r="C39" s="16"/>
      <c r="D39" s="34"/>
      <c r="E39" s="33"/>
      <c r="F39" s="11"/>
      <c r="G39" s="54">
        <f t="shared" si="1"/>
        <v>0</v>
      </c>
      <c r="H39" s="15" t="s">
        <v>127</v>
      </c>
    </row>
    <row r="40" spans="1:8" ht="50.1" customHeight="1">
      <c r="A40" s="11" t="s">
        <v>136</v>
      </c>
      <c r="B40" s="26"/>
      <c r="C40" s="16"/>
      <c r="D40" s="39"/>
      <c r="E40" s="31"/>
      <c r="F40" s="40"/>
      <c r="G40" s="54">
        <f t="shared" si="1"/>
        <v>0</v>
      </c>
      <c r="H40" s="15" t="s">
        <v>137</v>
      </c>
    </row>
    <row r="41" spans="1:8" s="30" customFormat="1" ht="89.25" customHeight="1">
      <c r="A41" s="27" t="s">
        <v>148</v>
      </c>
      <c r="B41" s="28" t="s">
        <v>100</v>
      </c>
      <c r="C41" s="28" t="s">
        <v>135</v>
      </c>
      <c r="D41" s="28" t="s">
        <v>99</v>
      </c>
      <c r="E41" s="28" t="s">
        <v>113</v>
      </c>
      <c r="F41" s="77" t="s">
        <v>119</v>
      </c>
      <c r="G41" s="78"/>
      <c r="H41" s="29" t="s">
        <v>101</v>
      </c>
    </row>
    <row r="42" spans="1:8" ht="50.25" customHeight="1">
      <c r="A42" s="11" t="s">
        <v>139</v>
      </c>
      <c r="B42" s="26"/>
      <c r="C42" s="16"/>
      <c r="D42" s="34"/>
      <c r="E42" s="16"/>
      <c r="F42" s="11"/>
      <c r="G42" s="54">
        <f t="shared" si="1"/>
        <v>0</v>
      </c>
      <c r="H42" s="15" t="s">
        <v>120</v>
      </c>
    </row>
    <row r="43" spans="1:8" ht="57" customHeight="1">
      <c r="A43" s="11" t="s">
        <v>140</v>
      </c>
      <c r="B43" s="26"/>
      <c r="C43" s="16"/>
      <c r="D43" s="34"/>
      <c r="E43" s="16"/>
      <c r="F43" s="11"/>
      <c r="G43" s="54">
        <f t="shared" si="1"/>
        <v>0</v>
      </c>
      <c r="H43" s="15" t="s">
        <v>121</v>
      </c>
    </row>
    <row r="44" spans="1:8" ht="80.25" customHeight="1">
      <c r="A44" s="11" t="s">
        <v>149</v>
      </c>
      <c r="B44" s="26"/>
      <c r="C44" s="16"/>
      <c r="D44" s="34"/>
      <c r="E44" s="33"/>
      <c r="F44" s="11"/>
      <c r="G44" s="54">
        <f t="shared" si="1"/>
        <v>0</v>
      </c>
      <c r="H44" s="15" t="s">
        <v>127</v>
      </c>
    </row>
    <row r="45" spans="1:8" ht="50.1" customHeight="1">
      <c r="A45" s="11" t="s">
        <v>136</v>
      </c>
      <c r="B45" s="26"/>
      <c r="C45" s="16"/>
      <c r="D45" s="39"/>
      <c r="E45" s="31"/>
      <c r="F45" s="40"/>
      <c r="G45" s="54">
        <f t="shared" ref="G45" si="3">B45*C45*D45</f>
        <v>0</v>
      </c>
      <c r="H45" s="15" t="s">
        <v>137</v>
      </c>
    </row>
  </sheetData>
  <mergeCells count="13">
    <mergeCell ref="F41:G41"/>
    <mergeCell ref="F16:G16"/>
    <mergeCell ref="F21:G21"/>
    <mergeCell ref="F26:G26"/>
    <mergeCell ref="F31:G31"/>
    <mergeCell ref="F36:G36"/>
    <mergeCell ref="A15:G15"/>
    <mergeCell ref="F8:G8"/>
    <mergeCell ref="A2:G2"/>
    <mergeCell ref="A14:E14"/>
    <mergeCell ref="B8:E8"/>
    <mergeCell ref="F9:G9"/>
    <mergeCell ref="A5:D5"/>
  </mergeCells>
  <phoneticPr fontId="38"/>
  <conditionalFormatting sqref="A10:A15">
    <cfRule type="expression" dxfId="28" priority="37">
      <formula>#REF!="×"</formula>
    </cfRule>
  </conditionalFormatting>
  <conditionalFormatting sqref="A17:A20 A22:A25 A27:A30 A32:A35 A37:A40 A42:A45">
    <cfRule type="expression" dxfId="27" priority="1">
      <formula>#REF!="×"</formula>
    </cfRule>
  </conditionalFormatting>
  <conditionalFormatting sqref="B13:D13">
    <cfRule type="expression" dxfId="26" priority="16">
      <formula>$F$2="×"</formula>
    </cfRule>
  </conditionalFormatting>
  <conditionalFormatting sqref="B20:D20">
    <cfRule type="expression" dxfId="25" priority="13">
      <formula>$F$2="×"</formula>
    </cfRule>
  </conditionalFormatting>
  <conditionalFormatting sqref="B25:D25">
    <cfRule type="expression" dxfId="24" priority="11">
      <formula>$F$2="×"</formula>
    </cfRule>
  </conditionalFormatting>
  <conditionalFormatting sqref="B30:D30">
    <cfRule type="expression" dxfId="23" priority="9">
      <formula>$F$2="×"</formula>
    </cfRule>
  </conditionalFormatting>
  <conditionalFormatting sqref="B35:D35">
    <cfRule type="expression" dxfId="22" priority="7">
      <formula>$F$2="×"</formula>
    </cfRule>
  </conditionalFormatting>
  <conditionalFormatting sqref="B40:D40">
    <cfRule type="expression" dxfId="21" priority="5">
      <formula>$F$2="×"</formula>
    </cfRule>
  </conditionalFormatting>
  <conditionalFormatting sqref="B45:D45">
    <cfRule type="expression" dxfId="20" priority="3">
      <formula>$F$2="×"</formula>
    </cfRule>
  </conditionalFormatting>
  <conditionalFormatting sqref="B10:E11 F10:G12 G10:G14 B12:D12 B17:E18 F17:G19 B19:D19 B22:E23 F22:G24 B24:D24 B27:E28 F27:G29 B29:D29 B32:E33 F32:G34 B34:D34 B37:E38 F37:G39 B39:D39 B42:E43 F42:G44 B44:D44">
    <cfRule type="expression" dxfId="19" priority="162">
      <formula>#REF!="×"</formula>
    </cfRule>
  </conditionalFormatting>
  <conditionalFormatting sqref="E13:G13 E20:G20 E25:G25 E30:G30 E35:G35 E40:G40 E45:G45">
    <cfRule type="expression" dxfId="18" priority="39">
      <formula>#REF!="×"</formula>
    </cfRule>
  </conditionalFormatting>
  <conditionalFormatting sqref="F14">
    <cfRule type="expression" dxfId="17" priority="2">
      <formula>#REF!="×"</formula>
    </cfRule>
  </conditionalFormatting>
  <dataValidations count="3">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 type="list" allowBlank="1" showInputMessage="1" showErrorMessage="1" sqref="G6" xr:uid="{5A038E3A-8083-4255-BD3E-7CC6757EC14E}">
      <formula1>$X$1</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8" t="s">
        <v>134</v>
      </c>
      <c r="B1" s="80" t="s">
        <v>126</v>
      </c>
      <c r="C1" s="81"/>
      <c r="D1" s="81"/>
      <c r="E1" s="81"/>
      <c r="F1" s="81"/>
      <c r="G1" s="81"/>
      <c r="H1" s="81"/>
      <c r="I1" s="57" t="str">
        <f>【総額及び平均額】賃上げ支援事業実績報告書!D4&amp;【総額及び平均額】賃上げ支援事業実績報告書!E4</f>
        <v/>
      </c>
    </row>
    <row r="2" spans="1:10" ht="41.25" customHeight="1">
      <c r="A2" s="70" t="s">
        <v>112</v>
      </c>
      <c r="B2" s="76"/>
      <c r="C2" s="76"/>
      <c r="D2" s="76"/>
      <c r="E2" s="76"/>
      <c r="F2" s="76"/>
      <c r="G2" s="76"/>
      <c r="H2" s="76"/>
      <c r="I2" s="82" t="s">
        <v>55</v>
      </c>
      <c r="J2" s="8"/>
    </row>
    <row r="3" spans="1:10" ht="72.75" customHeight="1">
      <c r="A3" s="9" t="s">
        <v>125</v>
      </c>
      <c r="B3" s="13" t="s">
        <v>104</v>
      </c>
      <c r="C3" s="13" t="s">
        <v>105</v>
      </c>
      <c r="D3" s="13" t="s">
        <v>103</v>
      </c>
      <c r="E3" s="13" t="s">
        <v>106</v>
      </c>
      <c r="F3" s="13" t="s">
        <v>107</v>
      </c>
      <c r="G3" s="13" t="s">
        <v>109</v>
      </c>
      <c r="H3" s="13" t="s">
        <v>108</v>
      </c>
      <c r="I3" s="83"/>
      <c r="J3" s="15" t="s">
        <v>101</v>
      </c>
    </row>
    <row r="4" spans="1:10" ht="84.75" customHeight="1">
      <c r="A4" s="11" t="s">
        <v>122</v>
      </c>
      <c r="B4" s="16"/>
      <c r="C4" s="16"/>
      <c r="D4" s="55" t="e">
        <f>C4/B4</f>
        <v>#DIV/0!</v>
      </c>
      <c r="E4" s="56" t="e">
        <f>(D4-0.02)*B4</f>
        <v>#DIV/0!</v>
      </c>
      <c r="F4" s="24"/>
      <c r="G4" s="32"/>
      <c r="H4" s="25"/>
      <c r="I4" s="54">
        <f>F4*G4*H4</f>
        <v>0</v>
      </c>
      <c r="J4" s="15"/>
    </row>
    <row r="5" spans="1:10" ht="93.75" customHeight="1">
      <c r="A5" s="11" t="s">
        <v>123</v>
      </c>
      <c r="B5" s="16"/>
      <c r="C5" s="16"/>
      <c r="D5" s="55" t="e">
        <f>C5/B5</f>
        <v>#DIV/0!</v>
      </c>
      <c r="E5" s="56" t="e">
        <f>(D5-0.02)*B5</f>
        <v>#DIV/0!</v>
      </c>
      <c r="F5" s="24"/>
      <c r="G5" s="32"/>
      <c r="H5" s="25"/>
      <c r="I5" s="54">
        <f>F5*G5*H5</f>
        <v>0</v>
      </c>
      <c r="J5" s="15"/>
    </row>
    <row r="6" spans="1:10" ht="90" customHeight="1">
      <c r="A6" s="11" t="s">
        <v>124</v>
      </c>
      <c r="B6" s="84"/>
      <c r="C6" s="85"/>
      <c r="D6" s="85"/>
      <c r="E6" s="85"/>
      <c r="F6" s="85"/>
      <c r="G6" s="85"/>
      <c r="H6" s="85"/>
      <c r="I6" s="16">
        <v>0</v>
      </c>
      <c r="J6" s="15"/>
    </row>
    <row r="7" spans="1:10" ht="60.75" customHeight="1">
      <c r="A7" s="86" t="s">
        <v>154</v>
      </c>
      <c r="B7" s="87"/>
      <c r="C7" s="87"/>
      <c r="D7" s="87"/>
      <c r="E7" s="87"/>
      <c r="F7" s="87"/>
      <c r="G7" s="87"/>
      <c r="H7" s="87"/>
      <c r="I7" s="87"/>
    </row>
    <row r="9" spans="1:10">
      <c r="A9" s="37"/>
    </row>
  </sheetData>
  <mergeCells count="5">
    <mergeCell ref="A2:H2"/>
    <mergeCell ref="B1:H1"/>
    <mergeCell ref="I2:I3"/>
    <mergeCell ref="B6:H6"/>
    <mergeCell ref="A7:I7"/>
  </mergeCells>
  <phoneticPr fontId="38"/>
  <conditionalFormatting sqref="A4:H5 I4:I6 A6:B6">
    <cfRule type="expression" dxfId="16"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C566-F15C-4E68-BC6F-B2FCAE41841E}">
  <sheetPr>
    <tabColor rgb="FF00B0F0"/>
    <pageSetUpPr fitToPage="1"/>
  </sheetPr>
  <dimension ref="A1:P4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6" ht="25.5" customHeight="1">
      <c r="A1" s="5" t="s">
        <v>163</v>
      </c>
      <c r="B1" s="12"/>
      <c r="C1" s="12"/>
      <c r="D1" s="12"/>
      <c r="E1" s="12"/>
      <c r="F1" s="5"/>
      <c r="G1" s="58">
        <v>46203</v>
      </c>
    </row>
    <row r="2" spans="1:16" ht="51.75" customHeight="1">
      <c r="A2" s="72" t="s">
        <v>157</v>
      </c>
      <c r="B2" s="73"/>
      <c r="C2" s="73"/>
      <c r="D2" s="73"/>
      <c r="E2" s="73"/>
      <c r="F2" s="73"/>
      <c r="G2" s="73"/>
      <c r="H2" s="36" t="s">
        <v>51</v>
      </c>
    </row>
    <row r="3" spans="1:16" ht="32.25" customHeight="1">
      <c r="A3" s="17" t="s">
        <v>50</v>
      </c>
      <c r="B3" s="18"/>
      <c r="C3" s="18"/>
      <c r="D3" s="18"/>
      <c r="E3" s="60" t="s">
        <v>142</v>
      </c>
      <c r="F3" s="17" t="s">
        <v>118</v>
      </c>
      <c r="G3" s="48">
        <f>SUM($G$10:$G$14)</f>
        <v>150000</v>
      </c>
      <c r="H3" s="45" t="s">
        <v>151</v>
      </c>
    </row>
    <row r="4" spans="1:16" ht="26.25" customHeight="1">
      <c r="A4" s="17" t="s">
        <v>158</v>
      </c>
      <c r="B4" s="18"/>
      <c r="C4" s="18"/>
      <c r="D4" s="59" t="s">
        <v>160</v>
      </c>
      <c r="E4" s="60" t="s">
        <v>143</v>
      </c>
      <c r="F4" s="35" t="s">
        <v>117</v>
      </c>
      <c r="G4" s="61">
        <v>0</v>
      </c>
      <c r="H4" s="52" t="s">
        <v>159</v>
      </c>
    </row>
    <row r="5" spans="1:16" ht="45.75" customHeight="1">
      <c r="A5" s="79" t="s">
        <v>164</v>
      </c>
      <c r="B5" s="79"/>
      <c r="C5" s="79"/>
      <c r="D5" s="79"/>
      <c r="E5" s="47"/>
      <c r="F5" s="35" t="s">
        <v>132</v>
      </c>
      <c r="G5" s="48">
        <f>ROUNDDOWN(G3-G4,-3)</f>
        <v>150000</v>
      </c>
      <c r="H5" s="45" t="s">
        <v>152</v>
      </c>
      <c r="I5" s="44" t="s">
        <v>146</v>
      </c>
      <c r="J5" s="44" t="s">
        <v>147</v>
      </c>
    </row>
    <row r="6" spans="1:16" ht="41.25" customHeight="1">
      <c r="A6" s="17" t="s">
        <v>133</v>
      </c>
      <c r="B6" s="18"/>
      <c r="C6" s="18"/>
      <c r="D6" s="18"/>
      <c r="E6" s="48" t="str">
        <f>IF(G5&gt;=G6,"○","×")</f>
        <v>○</v>
      </c>
      <c r="F6" s="17" t="s">
        <v>155</v>
      </c>
      <c r="G6" s="61">
        <v>150000</v>
      </c>
      <c r="H6" s="46" t="s">
        <v>153</v>
      </c>
    </row>
    <row r="7" spans="1:16" ht="26.25" customHeight="1">
      <c r="A7" s="17" t="s">
        <v>62</v>
      </c>
      <c r="B7" s="18"/>
      <c r="C7" s="18"/>
      <c r="D7" s="18"/>
      <c r="E7" s="49">
        <f>G6-G7</f>
        <v>150000</v>
      </c>
      <c r="F7" s="17" t="s">
        <v>116</v>
      </c>
      <c r="G7" s="48">
        <f>IF(ROUNDDOWN(G6-G5,-3)&lt;=0,0,ROUNDDOWN(G6-G5,-3))</f>
        <v>0</v>
      </c>
      <c r="H7" s="46" t="s">
        <v>156</v>
      </c>
    </row>
    <row r="8" spans="1:16" ht="41.25" customHeight="1">
      <c r="A8" s="41" t="s">
        <v>138</v>
      </c>
      <c r="B8" s="70" t="s">
        <v>165</v>
      </c>
      <c r="C8" s="76"/>
      <c r="D8" s="76"/>
      <c r="E8" s="71"/>
      <c r="F8" s="70" t="s">
        <v>55</v>
      </c>
      <c r="G8" s="71"/>
      <c r="H8" s="8"/>
    </row>
    <row r="9" spans="1:16" s="30" customFormat="1" ht="66" customHeight="1">
      <c r="A9" s="27" t="s">
        <v>110</v>
      </c>
      <c r="B9" s="28" t="s">
        <v>100</v>
      </c>
      <c r="C9" s="28" t="s">
        <v>111</v>
      </c>
      <c r="D9" s="28" t="s">
        <v>99</v>
      </c>
      <c r="E9" s="28" t="s">
        <v>113</v>
      </c>
      <c r="F9" s="77" t="s">
        <v>119</v>
      </c>
      <c r="G9" s="78"/>
      <c r="H9" s="29" t="s">
        <v>101</v>
      </c>
    </row>
    <row r="10" spans="1:16" ht="50.25" customHeight="1">
      <c r="A10" s="11" t="s">
        <v>139</v>
      </c>
      <c r="B10" s="26"/>
      <c r="C10" s="16"/>
      <c r="D10" s="34"/>
      <c r="E10" s="16"/>
      <c r="F10" s="11"/>
      <c r="G10" s="54">
        <f>B10*C10*D10</f>
        <v>0</v>
      </c>
      <c r="H10" s="15" t="s">
        <v>120</v>
      </c>
    </row>
    <row r="11" spans="1:16" ht="57" customHeight="1">
      <c r="A11" s="11" t="s">
        <v>140</v>
      </c>
      <c r="B11" s="62">
        <v>2</v>
      </c>
      <c r="C11" s="63">
        <v>5000</v>
      </c>
      <c r="D11" s="64">
        <v>2</v>
      </c>
      <c r="E11" s="63">
        <v>5000</v>
      </c>
      <c r="F11" s="11"/>
      <c r="G11" s="54">
        <f t="shared" ref="G11:G13" si="0">B11*C11*D11</f>
        <v>20000</v>
      </c>
      <c r="H11" s="15" t="s">
        <v>121</v>
      </c>
    </row>
    <row r="12" spans="1:16" ht="80.25" customHeight="1">
      <c r="A12" s="11" t="s">
        <v>166</v>
      </c>
      <c r="B12" s="26"/>
      <c r="C12" s="16"/>
      <c r="D12" s="34"/>
      <c r="E12" s="33"/>
      <c r="F12" s="11"/>
      <c r="G12" s="54">
        <f t="shared" si="0"/>
        <v>0</v>
      </c>
      <c r="H12" s="15" t="s">
        <v>127</v>
      </c>
    </row>
    <row r="13" spans="1:16" ht="50.1" customHeight="1">
      <c r="A13" s="11" t="s">
        <v>136</v>
      </c>
      <c r="B13" s="62">
        <v>2</v>
      </c>
      <c r="C13" s="63">
        <v>16250</v>
      </c>
      <c r="D13" s="65">
        <v>4</v>
      </c>
      <c r="E13" s="31"/>
      <c r="F13" s="40"/>
      <c r="G13" s="54">
        <f t="shared" si="0"/>
        <v>130000</v>
      </c>
      <c r="H13" s="15" t="s">
        <v>137</v>
      </c>
    </row>
    <row r="14" spans="1:16" ht="73.5" customHeight="1">
      <c r="A14" s="74"/>
      <c r="B14" s="75"/>
      <c r="C14" s="75"/>
      <c r="D14" s="75"/>
      <c r="E14" s="75"/>
      <c r="F14" s="43" t="s">
        <v>167</v>
      </c>
      <c r="G14" s="54">
        <f>'別紙（2.0％超部分算定シート）'!I4+'別紙（2.0％超部分算定シート）'!I5+'別紙（2.0％超部分算定シート）'!I6</f>
        <v>0</v>
      </c>
      <c r="H14" s="8" t="s">
        <v>169</v>
      </c>
      <c r="M14" s="42">
        <v>4</v>
      </c>
      <c r="N14" s="42">
        <v>3</v>
      </c>
      <c r="O14" s="42">
        <v>2</v>
      </c>
      <c r="P14" s="42">
        <v>1</v>
      </c>
    </row>
    <row r="15" spans="1:16" ht="55.5" customHeight="1">
      <c r="A15" s="88" t="s">
        <v>168</v>
      </c>
      <c r="B15" s="89"/>
      <c r="C15" s="89"/>
      <c r="D15" s="89"/>
      <c r="E15" s="89"/>
      <c r="F15" s="89"/>
      <c r="G15" s="90"/>
      <c r="H15" s="15"/>
    </row>
    <row r="16" spans="1:16" s="30" customFormat="1" ht="72.75" customHeight="1">
      <c r="A16" s="27" t="s">
        <v>115</v>
      </c>
      <c r="B16" s="28" t="s">
        <v>100</v>
      </c>
      <c r="C16" s="28" t="s">
        <v>135</v>
      </c>
      <c r="D16" s="28" t="s">
        <v>99</v>
      </c>
      <c r="E16" s="28" t="s">
        <v>113</v>
      </c>
      <c r="F16" s="77" t="s">
        <v>119</v>
      </c>
      <c r="G16" s="78"/>
      <c r="H16" s="29" t="s">
        <v>101</v>
      </c>
    </row>
    <row r="17" spans="1:8" ht="50.25" customHeight="1">
      <c r="A17" s="11" t="s">
        <v>139</v>
      </c>
      <c r="B17" s="26"/>
      <c r="C17" s="16"/>
      <c r="D17" s="34"/>
      <c r="E17" s="16"/>
      <c r="F17" s="11"/>
      <c r="G17" s="54">
        <f t="shared" ref="G17:G45" si="1">B17*C17*D17</f>
        <v>0</v>
      </c>
      <c r="H17" s="15" t="s">
        <v>120</v>
      </c>
    </row>
    <row r="18" spans="1:8" ht="57" customHeight="1">
      <c r="A18" s="11" t="s">
        <v>140</v>
      </c>
      <c r="B18" s="62">
        <v>2</v>
      </c>
      <c r="C18" s="63">
        <v>5000</v>
      </c>
      <c r="D18" s="64">
        <v>2</v>
      </c>
      <c r="E18" s="63">
        <v>5000</v>
      </c>
      <c r="F18" s="11"/>
      <c r="G18" s="54">
        <f t="shared" si="1"/>
        <v>20000</v>
      </c>
      <c r="H18" s="15" t="s">
        <v>121</v>
      </c>
    </row>
    <row r="19" spans="1:8" ht="80.25" customHeight="1">
      <c r="A19" s="11" t="s">
        <v>166</v>
      </c>
      <c r="B19" s="26"/>
      <c r="C19" s="16"/>
      <c r="D19" s="34"/>
      <c r="E19" s="33"/>
      <c r="F19" s="11"/>
      <c r="G19" s="54">
        <f t="shared" si="1"/>
        <v>0</v>
      </c>
      <c r="H19" s="15" t="s">
        <v>127</v>
      </c>
    </row>
    <row r="20" spans="1:8" ht="50.1" customHeight="1">
      <c r="A20" s="11" t="s">
        <v>136</v>
      </c>
      <c r="B20" s="62">
        <v>2</v>
      </c>
      <c r="C20" s="63">
        <v>16250</v>
      </c>
      <c r="D20" s="65">
        <v>4</v>
      </c>
      <c r="E20" s="31"/>
      <c r="F20" s="40"/>
      <c r="G20" s="54">
        <f t="shared" si="1"/>
        <v>130000</v>
      </c>
      <c r="H20" s="15" t="s">
        <v>137</v>
      </c>
    </row>
    <row r="21" spans="1:8" s="30" customFormat="1" ht="72.75" customHeight="1">
      <c r="A21" s="27" t="s">
        <v>114</v>
      </c>
      <c r="B21" s="28" t="s">
        <v>100</v>
      </c>
      <c r="C21" s="28" t="s">
        <v>135</v>
      </c>
      <c r="D21" s="28" t="s">
        <v>99</v>
      </c>
      <c r="E21" s="28" t="s">
        <v>113</v>
      </c>
      <c r="F21" s="77" t="s">
        <v>119</v>
      </c>
      <c r="G21" s="78"/>
      <c r="H21" s="29" t="s">
        <v>101</v>
      </c>
    </row>
    <row r="22" spans="1:8" ht="50.25" customHeight="1">
      <c r="A22" s="11" t="s">
        <v>139</v>
      </c>
      <c r="B22" s="26"/>
      <c r="C22" s="16"/>
      <c r="D22" s="34"/>
      <c r="E22" s="16"/>
      <c r="F22" s="11"/>
      <c r="G22" s="54">
        <f t="shared" si="1"/>
        <v>0</v>
      </c>
      <c r="H22" s="15" t="s">
        <v>120</v>
      </c>
    </row>
    <row r="23" spans="1:8" ht="57" customHeight="1">
      <c r="A23" s="11" t="s">
        <v>140</v>
      </c>
      <c r="B23" s="26"/>
      <c r="C23" s="16"/>
      <c r="D23" s="34"/>
      <c r="E23" s="16"/>
      <c r="F23" s="11"/>
      <c r="G23" s="54">
        <f t="shared" si="1"/>
        <v>0</v>
      </c>
      <c r="H23" s="15" t="s">
        <v>121</v>
      </c>
    </row>
    <row r="24" spans="1:8" ht="80.25" customHeight="1">
      <c r="A24" s="11" t="s">
        <v>166</v>
      </c>
      <c r="B24" s="26"/>
      <c r="C24" s="16"/>
      <c r="D24" s="34"/>
      <c r="E24" s="33"/>
      <c r="F24" s="11"/>
      <c r="G24" s="54">
        <f t="shared" si="1"/>
        <v>0</v>
      </c>
      <c r="H24" s="15" t="s">
        <v>127</v>
      </c>
    </row>
    <row r="25" spans="1:8" ht="50.1" customHeight="1">
      <c r="A25" s="11" t="s">
        <v>136</v>
      </c>
      <c r="B25" s="26"/>
      <c r="C25" s="16"/>
      <c r="D25" s="39"/>
      <c r="E25" s="31"/>
      <c r="F25" s="40"/>
      <c r="G25" s="54">
        <f t="shared" si="1"/>
        <v>0</v>
      </c>
      <c r="H25" s="15" t="s">
        <v>137</v>
      </c>
    </row>
    <row r="26" spans="1:8" s="30" customFormat="1" ht="72.75" customHeight="1">
      <c r="A26" s="27" t="s">
        <v>129</v>
      </c>
      <c r="B26" s="28" t="s">
        <v>100</v>
      </c>
      <c r="C26" s="28" t="s">
        <v>135</v>
      </c>
      <c r="D26" s="28" t="s">
        <v>99</v>
      </c>
      <c r="E26" s="28" t="s">
        <v>113</v>
      </c>
      <c r="F26" s="77" t="s">
        <v>119</v>
      </c>
      <c r="G26" s="78"/>
      <c r="H26" s="29" t="s">
        <v>101</v>
      </c>
    </row>
    <row r="27" spans="1:8" ht="50.25" customHeight="1">
      <c r="A27" s="11" t="s">
        <v>139</v>
      </c>
      <c r="B27" s="26"/>
      <c r="C27" s="16"/>
      <c r="D27" s="34"/>
      <c r="E27" s="16"/>
      <c r="F27" s="11"/>
      <c r="G27" s="54">
        <f t="shared" si="1"/>
        <v>0</v>
      </c>
      <c r="H27" s="15" t="s">
        <v>120</v>
      </c>
    </row>
    <row r="28" spans="1:8" ht="57" customHeight="1">
      <c r="A28" s="11" t="s">
        <v>140</v>
      </c>
      <c r="B28" s="26"/>
      <c r="C28" s="16"/>
      <c r="D28" s="34"/>
      <c r="E28" s="16"/>
      <c r="F28" s="11"/>
      <c r="G28" s="54">
        <f t="shared" si="1"/>
        <v>0</v>
      </c>
      <c r="H28" s="15" t="s">
        <v>121</v>
      </c>
    </row>
    <row r="29" spans="1:8" ht="80.25" customHeight="1">
      <c r="A29" s="11" t="s">
        <v>166</v>
      </c>
      <c r="B29" s="26"/>
      <c r="C29" s="16"/>
      <c r="D29" s="34"/>
      <c r="E29" s="33"/>
      <c r="F29" s="11"/>
      <c r="G29" s="54">
        <f t="shared" si="1"/>
        <v>0</v>
      </c>
      <c r="H29" s="15" t="s">
        <v>127</v>
      </c>
    </row>
    <row r="30" spans="1:8" ht="50.1" customHeight="1">
      <c r="A30" s="11" t="s">
        <v>136</v>
      </c>
      <c r="B30" s="26"/>
      <c r="C30" s="16"/>
      <c r="D30" s="39"/>
      <c r="E30" s="31"/>
      <c r="F30" s="40"/>
      <c r="G30" s="54">
        <f t="shared" si="1"/>
        <v>0</v>
      </c>
      <c r="H30" s="15" t="s">
        <v>137</v>
      </c>
    </row>
    <row r="31" spans="1:8" s="30" customFormat="1" ht="72.75" customHeight="1">
      <c r="A31" s="27" t="s">
        <v>130</v>
      </c>
      <c r="B31" s="28" t="s">
        <v>100</v>
      </c>
      <c r="C31" s="28" t="s">
        <v>135</v>
      </c>
      <c r="D31" s="28" t="s">
        <v>99</v>
      </c>
      <c r="E31" s="28" t="s">
        <v>113</v>
      </c>
      <c r="F31" s="77" t="s">
        <v>119</v>
      </c>
      <c r="G31" s="78"/>
      <c r="H31" s="29" t="s">
        <v>101</v>
      </c>
    </row>
    <row r="32" spans="1:8" ht="50.25" customHeight="1">
      <c r="A32" s="11" t="s">
        <v>139</v>
      </c>
      <c r="B32" s="26"/>
      <c r="C32" s="16"/>
      <c r="D32" s="34"/>
      <c r="E32" s="16"/>
      <c r="F32" s="11"/>
      <c r="G32" s="54">
        <f t="shared" si="1"/>
        <v>0</v>
      </c>
      <c r="H32" s="15" t="s">
        <v>120</v>
      </c>
    </row>
    <row r="33" spans="1:8" ht="57" customHeight="1">
      <c r="A33" s="11" t="s">
        <v>140</v>
      </c>
      <c r="B33" s="26"/>
      <c r="C33" s="16"/>
      <c r="D33" s="34"/>
      <c r="E33" s="16"/>
      <c r="F33" s="11"/>
      <c r="G33" s="54">
        <f t="shared" si="1"/>
        <v>0</v>
      </c>
      <c r="H33" s="15" t="s">
        <v>121</v>
      </c>
    </row>
    <row r="34" spans="1:8" ht="80.25" customHeight="1">
      <c r="A34" s="11" t="s">
        <v>166</v>
      </c>
      <c r="B34" s="26"/>
      <c r="C34" s="16"/>
      <c r="D34" s="34"/>
      <c r="E34" s="33"/>
      <c r="F34" s="11"/>
      <c r="G34" s="54">
        <f t="shared" si="1"/>
        <v>0</v>
      </c>
      <c r="H34" s="15" t="s">
        <v>127</v>
      </c>
    </row>
    <row r="35" spans="1:8" ht="50.1" customHeight="1">
      <c r="A35" s="11" t="s">
        <v>136</v>
      </c>
      <c r="B35" s="26"/>
      <c r="C35" s="16"/>
      <c r="D35" s="39"/>
      <c r="E35" s="31"/>
      <c r="F35" s="40"/>
      <c r="G35" s="54">
        <f t="shared" si="1"/>
        <v>0</v>
      </c>
      <c r="H35" s="15" t="s">
        <v>137</v>
      </c>
    </row>
    <row r="36" spans="1:8" s="30" customFormat="1" ht="72.75" customHeight="1">
      <c r="A36" s="27" t="s">
        <v>131</v>
      </c>
      <c r="B36" s="28" t="s">
        <v>100</v>
      </c>
      <c r="C36" s="28" t="s">
        <v>135</v>
      </c>
      <c r="D36" s="28" t="s">
        <v>99</v>
      </c>
      <c r="E36" s="28" t="s">
        <v>113</v>
      </c>
      <c r="F36" s="77" t="s">
        <v>119</v>
      </c>
      <c r="G36" s="78"/>
      <c r="H36" s="29" t="s">
        <v>101</v>
      </c>
    </row>
    <row r="37" spans="1:8" ht="50.25" customHeight="1">
      <c r="A37" s="11" t="s">
        <v>139</v>
      </c>
      <c r="B37" s="26"/>
      <c r="C37" s="16"/>
      <c r="D37" s="34"/>
      <c r="E37" s="16"/>
      <c r="F37" s="11"/>
      <c r="G37" s="54">
        <f t="shared" si="1"/>
        <v>0</v>
      </c>
      <c r="H37" s="15" t="s">
        <v>120</v>
      </c>
    </row>
    <row r="38" spans="1:8" ht="57" customHeight="1">
      <c r="A38" s="11" t="s">
        <v>140</v>
      </c>
      <c r="B38" s="26"/>
      <c r="C38" s="16"/>
      <c r="D38" s="34"/>
      <c r="E38" s="16"/>
      <c r="F38" s="11"/>
      <c r="G38" s="54">
        <f t="shared" si="1"/>
        <v>0</v>
      </c>
      <c r="H38" s="15" t="s">
        <v>121</v>
      </c>
    </row>
    <row r="39" spans="1:8" ht="80.25" customHeight="1">
      <c r="A39" s="11" t="s">
        <v>166</v>
      </c>
      <c r="B39" s="26"/>
      <c r="C39" s="16"/>
      <c r="D39" s="34"/>
      <c r="E39" s="33"/>
      <c r="F39" s="11"/>
      <c r="G39" s="54">
        <f t="shared" si="1"/>
        <v>0</v>
      </c>
      <c r="H39" s="15" t="s">
        <v>127</v>
      </c>
    </row>
    <row r="40" spans="1:8" ht="50.1" customHeight="1">
      <c r="A40" s="11" t="s">
        <v>136</v>
      </c>
      <c r="B40" s="26"/>
      <c r="C40" s="16"/>
      <c r="D40" s="39"/>
      <c r="E40" s="31"/>
      <c r="F40" s="40"/>
      <c r="G40" s="54">
        <f t="shared" si="1"/>
        <v>0</v>
      </c>
      <c r="H40" s="15" t="s">
        <v>137</v>
      </c>
    </row>
    <row r="41" spans="1:8" s="30" customFormat="1" ht="89.25" customHeight="1">
      <c r="A41" s="27" t="s">
        <v>170</v>
      </c>
      <c r="B41" s="28" t="s">
        <v>100</v>
      </c>
      <c r="C41" s="28" t="s">
        <v>135</v>
      </c>
      <c r="D41" s="28" t="s">
        <v>99</v>
      </c>
      <c r="E41" s="28" t="s">
        <v>113</v>
      </c>
      <c r="F41" s="77" t="s">
        <v>119</v>
      </c>
      <c r="G41" s="78"/>
      <c r="H41" s="29" t="s">
        <v>101</v>
      </c>
    </row>
    <row r="42" spans="1:8" ht="50.25" customHeight="1">
      <c r="A42" s="11" t="s">
        <v>139</v>
      </c>
      <c r="B42" s="26"/>
      <c r="C42" s="16"/>
      <c r="D42" s="34"/>
      <c r="E42" s="16"/>
      <c r="F42" s="11"/>
      <c r="G42" s="54">
        <f t="shared" si="1"/>
        <v>0</v>
      </c>
      <c r="H42" s="15" t="s">
        <v>120</v>
      </c>
    </row>
    <row r="43" spans="1:8" ht="57" customHeight="1">
      <c r="A43" s="11" t="s">
        <v>140</v>
      </c>
      <c r="B43" s="26"/>
      <c r="C43" s="16"/>
      <c r="D43" s="34"/>
      <c r="E43" s="16"/>
      <c r="F43" s="11"/>
      <c r="G43" s="54">
        <f t="shared" si="1"/>
        <v>0</v>
      </c>
      <c r="H43" s="15" t="s">
        <v>121</v>
      </c>
    </row>
    <row r="44" spans="1:8" ht="80.25" customHeight="1">
      <c r="A44" s="11" t="s">
        <v>166</v>
      </c>
      <c r="B44" s="26"/>
      <c r="C44" s="16"/>
      <c r="D44" s="34"/>
      <c r="E44" s="33"/>
      <c r="F44" s="11"/>
      <c r="G44" s="54">
        <f t="shared" si="1"/>
        <v>0</v>
      </c>
      <c r="H44" s="15" t="s">
        <v>127</v>
      </c>
    </row>
    <row r="45" spans="1:8" ht="50.1" customHeight="1">
      <c r="A45" s="11" t="s">
        <v>136</v>
      </c>
      <c r="B45" s="26"/>
      <c r="C45" s="16"/>
      <c r="D45" s="39"/>
      <c r="E45" s="31"/>
      <c r="F45" s="40"/>
      <c r="G45" s="54">
        <f t="shared" si="1"/>
        <v>0</v>
      </c>
      <c r="H45" s="15" t="s">
        <v>137</v>
      </c>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5">
    <cfRule type="expression" dxfId="15" priority="10">
      <formula>#REF!="×"</formula>
    </cfRule>
  </conditionalFormatting>
  <conditionalFormatting sqref="A17:A20 A22:A25 A27:A30 A32:A35 A37:A40 A42:A45">
    <cfRule type="expression" dxfId="14" priority="1">
      <formula>#REF!="×"</formula>
    </cfRule>
  </conditionalFormatting>
  <conditionalFormatting sqref="B13:D13">
    <cfRule type="expression" dxfId="13" priority="9">
      <formula>$F$2="×"</formula>
    </cfRule>
  </conditionalFormatting>
  <conditionalFormatting sqref="B20:D20">
    <cfRule type="expression" dxfId="12" priority="8">
      <formula>$F$2="×"</formula>
    </cfRule>
  </conditionalFormatting>
  <conditionalFormatting sqref="B25:D25">
    <cfRule type="expression" dxfId="11" priority="7">
      <formula>$F$2="×"</formula>
    </cfRule>
  </conditionalFormatting>
  <conditionalFormatting sqref="B30:D30">
    <cfRule type="expression" dxfId="10" priority="6">
      <formula>$F$2="×"</formula>
    </cfRule>
  </conditionalFormatting>
  <conditionalFormatting sqref="B35:D35">
    <cfRule type="expression" dxfId="9" priority="5">
      <formula>$F$2="×"</formula>
    </cfRule>
  </conditionalFormatting>
  <conditionalFormatting sqref="B40:D40">
    <cfRule type="expression" dxfId="8" priority="4">
      <formula>$F$2="×"</formula>
    </cfRule>
  </conditionalFormatting>
  <conditionalFormatting sqref="B45:D45">
    <cfRule type="expression" dxfId="7" priority="3">
      <formula>$F$2="×"</formula>
    </cfRule>
  </conditionalFormatting>
  <conditionalFormatting sqref="B10:E11 F10:G12 B12:D12 G13:G14 B17:E18 F17:G19 B19:D19 B22:E23 F22:G24 B24:D24 B27:E28 F27:G29 B29:D29 B32:E33 F32:G34 B34:D34 B37:E38 F37:G39 B39:D39 B42:E43 F42:G44 B44:D44">
    <cfRule type="expression" dxfId="6" priority="12">
      <formula>#REF!="×"</formula>
    </cfRule>
  </conditionalFormatting>
  <conditionalFormatting sqref="E13:G13 E20:G20 E25:G25 E30:G30 E35:G35 E40:G40 E45:G45">
    <cfRule type="expression" dxfId="5" priority="11">
      <formula>#REF!="×"</formula>
    </cfRule>
  </conditionalFormatting>
  <conditionalFormatting sqref="F14">
    <cfRule type="expression" dxfId="4" priority="2">
      <formula>#REF!="×"</formula>
    </cfRule>
  </conditionalFormatting>
  <dataValidations count="2">
    <dataValidation type="list" allowBlank="1" showInputMessage="1" showErrorMessage="1" sqref="E5" xr:uid="{BB8BE992-D319-4A66-A0C6-66B765B3332B}">
      <formula1>$I$5:$J$5</formula1>
    </dataValidation>
    <dataValidation type="list" allowBlank="1" showInputMessage="1" showErrorMessage="1" sqref="D13 D20 D25 D30 D35 D40 D45" xr:uid="{6A7DFD56-22C0-40CC-836C-B6EB8EA87729}">
      <formula1>$M$14:$R$14</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1">
        <f>【総額及び平均額】賃上げ支援事業実績報告書!$E3</f>
        <v>0</v>
      </c>
      <c r="B2" s="91">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2"/>
      <c r="B3" s="92"/>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(記入例)賃上げ支援事業実績報告書</vt:lpstr>
      <vt:lpstr>【参考】集計用シート（賃上げ支援事業）</vt:lpstr>
      <vt:lpstr>都道府県リスト</vt:lpstr>
      <vt:lpstr>'(記入例)賃上げ支援事業実績報告書'!Print_Area</vt:lpstr>
      <vt:lpstr>【総額及び平均額】賃上げ支援事業実績報告書!Print_Area</vt:lpstr>
      <vt:lpstr>'別紙（2.0％超部分算定シート）'!Print_Area</vt:lpstr>
      <vt:lpstr>'(記入例)賃上げ支援事業実績報告書'!Print_Titles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2026-05-31T06:43:04Z</cp:lastPrinted>
  <dcterms:created xsi:type="dcterms:W3CDTF">2017-10-26T07:12:00Z</dcterms:created>
  <dcterms:modified xsi:type="dcterms:W3CDTF">2026-06-05T00:28:11Z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