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5.xml" ContentType="application/vnd.openxmlformats-officedocument.drawing+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215" documentId="8_{24B3B013-CF62-4135-9139-C36CBB9FF099}" xr6:coauthVersionLast="47" xr6:coauthVersionMax="47" xr10:uidLastSave="{065490D6-454F-4209-BB72-3C18DB2D7C63}"/>
  <bookViews>
    <workbookView xWindow="28680" yWindow="-120" windowWidth="29040" windowHeight="15840" tabRatio="808" xr2:uid="{00000000-000D-0000-FFFF-FFFF00000000}"/>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 sheetId="10" state="hidden" r:id="rId7"/>
    <sheet name="リスト（訪問看護）" sheetId="8" state="hidden" r:id="rId8"/>
  </sheets>
  <externalReferences>
    <externalReference r:id="rId9"/>
    <externalReference r:id="rId10"/>
    <externalReference r:id="rId11"/>
    <externalReference r:id="rId12"/>
    <externalReference r:id="rId13"/>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'（参考）_賃金引き上げ計画書作成のための計算シート'!$A$1:$AJ$82</definedName>
    <definedName name="_xlnm.Print_Area" localSheetId="3">'（別添１）_賃金改善計画書（訪問看護ステーション）'!$A$1:$AG$187</definedName>
    <definedName name="_xlnm.Print_Area" localSheetId="4">'（別添２）_賃金改善実績報告書（訪問看護ステーション）'!$A$1:$AG$154</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'（参考）_賃金引き上げ計画書作成のための計算シート'!$A$1:$T$70</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'（参考）_賃金引き上げ計画書作成のための計算シート'!$A$1:$T$70</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'（参考）_賃金引き上げ計画書作成のための計算シート'!$A$1:$T$70</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'（参考）_賃金引き上げ計画書作成のための計算シート'!$A$1:$T$70</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'（参考）_賃金引き上げ計画書作成のための計算シート'!$A$1:$T$70</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'（参考）_賃金引き上げ計画書作成のための計算シート'!$M$63</definedName>
    <definedName name="医療保険の利用者割合">'別紙様式11_訪問看護ベースアップ評価料（Ⅱ）'!$M$79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'別紙様式11_訪問看護ベースアップ評価料（Ⅰ）'!$M$7</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2" i="12" l="1"/>
  <c r="AB60" i="12"/>
  <c r="Z17" i="12"/>
  <c r="Z16" i="12"/>
  <c r="Z15" i="12"/>
  <c r="Z14" i="12"/>
  <c r="R35" i="11" l="1"/>
  <c r="AM105" i="7" l="1"/>
  <c r="S30" i="12"/>
  <c r="S29" i="12"/>
  <c r="S28" i="12"/>
  <c r="T61" i="13"/>
  <c r="M61" i="13"/>
  <c r="Z51" i="13"/>
  <c r="Z53" i="13" s="1"/>
  <c r="M44" i="13"/>
  <c r="M51" i="13" s="1"/>
  <c r="M32" i="13"/>
  <c r="X21" i="13"/>
  <c r="Q21" i="13"/>
  <c r="J21" i="13"/>
  <c r="C21" i="13"/>
  <c r="X18" i="13"/>
  <c r="Q18" i="13"/>
  <c r="J18" i="13"/>
  <c r="C18" i="13"/>
  <c r="L6" i="13"/>
  <c r="L5" i="13"/>
  <c r="M63" i="13" l="1"/>
  <c r="Z68" i="13"/>
  <c r="M53" i="13"/>
  <c r="M68" i="13" l="1"/>
  <c r="AK68" i="13" s="1"/>
  <c r="AB132" i="11" l="1"/>
  <c r="AB105" i="12"/>
  <c r="AB104" i="12"/>
  <c r="AB94" i="12"/>
  <c r="AB93" i="12"/>
  <c r="AB83" i="12"/>
  <c r="AB82" i="12"/>
  <c r="AB72" i="12"/>
  <c r="AB71" i="12"/>
  <c r="V18" i="11" l="1"/>
  <c r="V5" i="12"/>
  <c r="V4" i="12"/>
  <c r="V5" i="11"/>
  <c r="V4" i="11"/>
  <c r="L8" i="7"/>
  <c r="L7" i="7"/>
  <c r="M77" i="7" l="1"/>
  <c r="T77" i="7"/>
  <c r="Z67" i="7"/>
  <c r="Z69" i="7" s="1"/>
  <c r="Z84" i="7" s="1"/>
  <c r="M60" i="7"/>
  <c r="M67" i="7" s="1"/>
  <c r="M48" i="7"/>
  <c r="AK94" i="7" s="1"/>
  <c r="J33" i="7"/>
  <c r="AK25" i="7"/>
  <c r="AB36" i="11" l="1"/>
  <c r="AK96" i="7"/>
  <c r="M79" i="7"/>
  <c r="AB125" i="11" s="1"/>
  <c r="M69" i="7"/>
  <c r="Z87" i="7"/>
  <c r="AB128" i="11" l="1"/>
  <c r="AB131" i="11"/>
  <c r="AB61" i="12"/>
  <c r="AB112" i="11"/>
  <c r="AB76" i="11"/>
  <c r="AB64" i="11"/>
  <c r="AB100" i="11"/>
  <c r="AB88" i="11"/>
  <c r="AB33" i="11"/>
  <c r="AK95" i="7"/>
  <c r="M87" i="7"/>
  <c r="M84" i="7"/>
  <c r="AK84" i="7" s="1"/>
  <c r="AB90" i="11" l="1"/>
  <c r="AB92" i="11"/>
  <c r="AB93" i="11" s="1"/>
  <c r="AB102" i="11"/>
  <c r="AB104" i="11"/>
  <c r="AB68" i="11"/>
  <c r="AB66" i="11"/>
  <c r="AB68" i="12" s="1"/>
  <c r="AB78" i="11"/>
  <c r="AB73" i="12" s="1"/>
  <c r="AB76" i="12" s="1"/>
  <c r="AB80" i="11"/>
  <c r="AB114" i="11"/>
  <c r="AB116" i="11"/>
  <c r="AB95" i="12"/>
  <c r="AB84" i="12"/>
  <c r="AB96" i="11"/>
  <c r="AB133" i="11"/>
  <c r="AB119" i="12"/>
  <c r="AB136" i="11"/>
  <c r="AB120" i="11"/>
  <c r="AB106" i="12"/>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B105" i="11" l="1"/>
  <c r="AB108" i="11"/>
  <c r="AB117" i="11"/>
  <c r="AB81" i="11"/>
  <c r="AB84" i="11"/>
  <c r="AB72" i="11"/>
  <c r="AB127" i="12"/>
  <c r="AB124" i="12"/>
  <c r="AB90" i="12"/>
  <c r="AB87" i="12"/>
  <c r="AB101" i="12"/>
  <c r="AB98" i="12"/>
  <c r="AB112" i="12"/>
  <c r="AB109" i="12"/>
  <c r="AB69" i="11"/>
  <c r="AB65"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118" i="12" l="1"/>
  <c r="AB117" i="12"/>
  <c r="AB123" i="12" s="1"/>
  <c r="AB116" i="12"/>
  <c r="AB79"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AB35" i="11"/>
  <c r="AB34" i="11" s="1"/>
  <c r="AB32" i="11" s="1"/>
  <c r="V13" i="11"/>
  <c r="W8" i="12" s="1"/>
  <c r="X37" i="7"/>
  <c r="Q37" i="7"/>
  <c r="J37" i="7"/>
  <c r="C37" i="7"/>
  <c r="X33" i="7"/>
  <c r="Q33" i="7"/>
  <c r="C33" i="7"/>
  <c r="AB39" i="11" l="1"/>
  <c r="Z33" i="12"/>
  <c r="AB38" i="12" s="1"/>
  <c r="AB43" i="12" s="1"/>
  <c r="G20" i="12"/>
  <c r="D27" i="12"/>
  <c r="AB45" i="11" l="1"/>
  <c r="AB48" i="11" s="1"/>
  <c r="K13" i="8"/>
  <c r="K12" i="8"/>
  <c r="K20" i="8"/>
  <c r="K14" i="8"/>
  <c r="K19" i="8"/>
  <c r="K15" i="8"/>
  <c r="K18" i="8"/>
  <c r="K17" i="8"/>
  <c r="K16" i="8"/>
  <c r="K11" i="8"/>
  <c r="J10" i="8" l="1"/>
  <c r="J94" i="7"/>
  <c r="AK22" i="7"/>
  <c r="K4" i="8" l="1"/>
  <c r="K5" i="8"/>
  <c r="K8" i="8"/>
  <c r="K9" i="8"/>
  <c r="K10" i="8"/>
  <c r="K7" i="8"/>
  <c r="K6" i="8"/>
  <c r="J96" i="7"/>
  <c r="J97" i="7"/>
  <c r="J95" i="7"/>
  <c r="J7" i="8" l="1"/>
  <c r="J4" i="8"/>
  <c r="J9" i="8"/>
  <c r="J8" i="8"/>
  <c r="J5" i="8"/>
  <c r="J6" i="8"/>
  <c r="D102" i="7" l="1"/>
  <c r="AK102" i="7" s="1"/>
  <c r="AL107" i="7" s="1"/>
  <c r="AL110" i="7" l="1"/>
  <c r="AL109" i="7"/>
  <c r="AL111" i="7"/>
  <c r="AL112" i="7"/>
  <c r="AL113" i="7"/>
  <c r="AL114" i="7"/>
  <c r="AL108" i="7"/>
  <c r="AL115" i="7"/>
  <c r="AL121" i="7"/>
  <c r="AL120" i="7"/>
  <c r="AL119" i="7"/>
  <c r="AL122" i="7"/>
  <c r="AL118" i="7"/>
  <c r="AL117" i="7"/>
  <c r="AL116" i="7"/>
  <c r="AL106" i="7"/>
  <c r="AL105" i="7"/>
</calcChain>
</file>

<file path=xl/sharedStrings.xml><?xml version="1.0" encoding="utf-8"?>
<sst xmlns="http://schemas.openxmlformats.org/spreadsheetml/2006/main" count="852" uniqueCount="407">
  <si>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</si>
  <si>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</si>
  <si>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</si>
  <si>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</si>
  <si>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</si>
  <si>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</si>
  <si>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</si>
  <si>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</si>
  <si>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</si>
  <si>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</si>
  <si>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</si>
  <si>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</si>
  <si>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</si>
  <si>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</si>
  <si>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</si>
  <si>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</si>
  <si>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</si>
  <si>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</si>
  <si>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</si>
  <si>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</si>
  <si>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</si>
  <si>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</si>
  <si>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</si>
  <si>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</si>
  <si>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</si>
  <si>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</si>
  <si>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</si>
  <si>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</si>
  <si>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</si>
  <si>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</si>
  <si>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</si>
  <si>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</si>
  <si>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</si>
  <si>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</si>
  <si>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</si>
  <si>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</si>
  <si>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</si>
  <si>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</si>
  <si>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</si>
  <si>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</si>
  <si>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</si>
  <si>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</si>
  <si>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</si>
  <si>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</si>
  <si>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</si>
  <si>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</si>
  <si>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</si>
  <si>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</si>
  <si>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</si>
  <si>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</si>
  <si>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</si>
  <si>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</si>
  <si>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⑬対象職員の常勤換算数（賃金改善実施期間（②）の開始月時点）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</si>
  <si>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</si>
  <si>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</si>
  <si>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</si>
  <si>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</si>
  <si>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</si>
  <si>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</si>
  <si>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Ⅶ．看護補助者の基本給等に係る事項</t>
    <rPh sb="2" eb="4">
      <t>カンゴ</t>
    </rPh>
    <rPh sb="4" eb="7">
      <t>ホジョシャ</t>
    </rPh>
    <rPh sb="13" eb="14">
      <t>カカ</t>
    </rPh>
    <rPh sb="15" eb="17">
      <t>ジコウ</t>
    </rPh>
    <phoneticPr fontId="1"/>
  </si>
  <si>
    <t>Ⅷ．その他の対象職種の基本給等に係る事項</t>
    <rPh sb="4" eb="5">
      <t>タ</t>
    </rPh>
    <rPh sb="6" eb="8">
      <t>タイショウ</t>
    </rPh>
    <rPh sb="8" eb="10">
      <t>ショクシュ</t>
    </rPh>
    <rPh sb="16" eb="17">
      <t>カカ</t>
    </rPh>
    <rPh sb="18" eb="20">
      <t>ジコウ</t>
    </rPh>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</si>
  <si>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</si>
  <si>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</si>
  <si>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</si>
  <si>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</si>
  <si>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</si>
  <si>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</si>
  <si>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</si>
  <si>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</si>
  <si>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</si>
  <si>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</si>
  <si>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</si>
  <si>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</si>
  <si>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</si>
  <si>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</si>
  <si>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</si>
  <si>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</si>
  <si>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</si>
  <si>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</si>
  <si>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</si>
  <si>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</si>
  <si>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</si>
  <si>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</si>
  <si>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</si>
  <si>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</si>
  <si>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</si>
  <si>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</si>
  <si>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</si>
  <si>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</si>
  <si>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</si>
  <si>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</si>
  <si>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</si>
  <si>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</si>
  <si>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</si>
  <si>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</si>
  <si>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</si>
  <si>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</si>
  <si>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</si>
  <si>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</si>
  <si>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</si>
  <si>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</si>
  <si>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</si>
  <si>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</si>
  <si>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</si>
  <si>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</si>
  <si>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</si>
  <si>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</si>
  <si>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</si>
  <si>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</si>
  <si>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ついては、対象職員のベア等及びそれに伴う賞与、時間外手当、法定福利費(事業者負担分等を含む)等の増加分に充てること。</t>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</si>
  <si>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</si>
  <si>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</si>
  <si>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</si>
  <si>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</si>
  <si>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</si>
  <si>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</si>
  <si>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</si>
  <si>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㉖ベア等による賃金増率（㉕÷㉑）</t>
    <rPh sb="3" eb="4">
      <t>トウ</t>
    </rPh>
    <rPh sb="7" eb="9">
      <t>チンギン</t>
    </rPh>
    <rPh sb="9" eb="10">
      <t>ゾウ</t>
    </rPh>
    <rPh sb="10" eb="11">
      <t>リツ</t>
    </rPh>
    <phoneticPr fontId="1"/>
  </si>
  <si>
    <t>㉝ベア等による賃金増率（㉜÷㉘）</t>
    <rPh sb="3" eb="4">
      <t>トウ</t>
    </rPh>
    <rPh sb="7" eb="9">
      <t>チンギン</t>
    </rPh>
    <rPh sb="9" eb="10">
      <t>ゾウ</t>
    </rPh>
    <rPh sb="10" eb="11">
      <t>リツ</t>
    </rPh>
    <phoneticPr fontId="1"/>
  </si>
  <si>
    <t>㊵ベア等による賃金増率（㊴÷㉟）</t>
    <rPh sb="3" eb="4">
      <t>トウ</t>
    </rPh>
    <rPh sb="7" eb="9">
      <t>チンギン</t>
    </rPh>
    <rPh sb="9" eb="10">
      <t>ゾウ</t>
    </rPh>
    <rPh sb="10" eb="11">
      <t>リツ</t>
    </rPh>
    <phoneticPr fontId="1"/>
  </si>
  <si>
    <t>㊼ベア等による賃金増率（㊻÷㊷）</t>
    <rPh sb="3" eb="4">
      <t>トウ</t>
    </rPh>
    <rPh sb="7" eb="9">
      <t>チンギン</t>
    </rPh>
    <rPh sb="9" eb="10">
      <t>ゾウ</t>
    </rPh>
    <rPh sb="10" eb="11">
      <t>リツ</t>
    </rPh>
    <phoneticPr fontId="1"/>
  </si>
  <si>
    <t>　賃上げの担保方法</t>
    <rPh sb="1" eb="3">
      <t>チンア</t>
    </rPh>
    <rPh sb="5" eb="7">
      <t>タンポ</t>
    </rPh>
    <rPh sb="7" eb="9">
      <t>ホウホウ</t>
    </rPh>
    <phoneticPr fontId="1"/>
  </si>
  <si>
    <t>　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</si>
  <si>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 xml:space="preserve"> </t>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</si>
  <si>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</si>
  <si>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</si>
  <si>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</si>
  <si>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</si>
  <si>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</si>
  <si>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</si>
  <si>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</si>
  <si>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</si>
  <si>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</si>
  <si>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</si>
  <si>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</si>
  <si>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</si>
  <si>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</si>
  <si>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</si>
  <si>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</si>
  <si>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</si>
  <si>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</si>
  <si>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</si>
  <si>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</si>
  <si>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</si>
  <si>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</si>
  <si>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</si>
  <si>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</si>
  <si>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</si>
  <si>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</si>
  <si>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</si>
  <si>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</si>
  <si>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</si>
  <si>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</si>
  <si>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</si>
  <si>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</si>
  <si>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</si>
  <si>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</si>
  <si>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</si>
  <si>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</si>
  <si>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</si>
  <si>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</si>
  <si>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</si>
  <si>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</si>
  <si>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</si>
  <si>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</si>
  <si>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</si>
  <si>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</si>
  <si>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</si>
  <si>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</si>
  <si>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</si>
  <si>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</si>
  <si>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</si>
  <si>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</si>
  <si>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</si>
  <si>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</si>
  <si>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</si>
  <si>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</si>
  <si>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</si>
  <si>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</si>
  <si>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</si>
  <si>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</si>
  <si>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</si>
  <si>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</si>
  <si>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</si>
  <si>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</si>
  <si>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</si>
  <si>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</si>
  <si>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</si>
  <si>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</si>
  <si>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</si>
  <si>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</si>
  <si>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</si>
  <si>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</si>
  <si>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</si>
  <si>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</si>
  <si>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</si>
  <si>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</si>
  <si>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</si>
  <si>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</si>
  <si>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</si>
  <si>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</si>
  <si>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</si>
  <si>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</si>
  <si>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</si>
  <si>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</si>
  <si>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</si>
  <si>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</si>
  <si>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</si>
  <si>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</si>
  <si>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</si>
  <si>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</si>
  <si>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</si>
  <si>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</si>
  <si>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　対象職員とは、主として医療に従事する職員（専ら管理者の業務に従事する者及び事務職員を除　
　　 く。）をいう。
※　０以上の数であること。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1" eb="63">
      <t>イジョウ</t>
    </rPh>
    <rPh sb="64" eb="65">
      <t>スウ</t>
    </rPh>
    <phoneticPr fontId="1"/>
  </si>
  <si>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</si>
  <si>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</si>
  <si>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</si>
  <si>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</si>
  <si>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</si>
  <si>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</si>
  <si>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</si>
  <si>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</si>
  <si>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</si>
  <si>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１月当たりの利用者割合</t>
    <rPh sb="1" eb="2">
      <t>ツキ</t>
    </rPh>
    <rPh sb="2" eb="3">
      <t>ア</t>
    </rPh>
    <rPh sb="6" eb="9">
      <t>リヨウシャ</t>
    </rPh>
    <rPh sb="9" eb="11">
      <t>ワリアイ</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</si>
  <si>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</si>
  <si>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</si>
  <si>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</si>
  <si>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</si>
  <si>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</si>
  <si>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</si>
  <si>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</si>
  <si>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</si>
  <si>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</si>
  <si>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</si>
  <si>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</si>
  <si>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ベア等による賃金増率（　÷㊿）</t>
    <rPh sb="3" eb="4">
      <t>トウ</t>
    </rPh>
    <rPh sb="7" eb="9">
      <t>チンギン</t>
    </rPh>
    <rPh sb="9" eb="10">
      <t>ゾウ</t>
    </rPh>
    <rPh sb="10" eb="11">
      <t>リツ</t>
    </rPh>
    <phoneticPr fontId="1"/>
  </si>
  <si>
    <t>②訪問看護ベースアップ評価料（Ⅱ）の区分</t>
    <rPh sb="1" eb="3">
      <t>ホウモン</t>
    </rPh>
    <rPh sb="3" eb="5">
      <t>カンゴ</t>
    </rPh>
    <phoneticPr fontId="1"/>
  </si>
  <si>
    <t>実績額</t>
    <rPh sb="0" eb="2">
      <t>ジッセキ</t>
    </rPh>
    <phoneticPr fontId="1"/>
  </si>
  <si>
    <t>Ⅱ．訪問看護ベースアップ評価料（Ⅱ）の実績額</t>
    <rPh sb="2" eb="4">
      <t>ホウモン</t>
    </rPh>
    <rPh sb="4" eb="6">
      <t>カンゴ</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</si>
  <si>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</si>
  <si>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</si>
  <si>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㉗PT・OT・STの常勤換算数（賃金改善実施期間（②）の開始月時点）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</si>
  <si>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㊽事務職員の常勤換算数（賃金改善実施期間（②）の開始月時点）</t>
    <rPh sb="1" eb="3">
      <t>ジム</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</si>
  <si>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１月当たり給与総額</t>
    <phoneticPr fontId="1"/>
  </si>
  <si>
    <t>１月当たり算定回数</t>
    <phoneticPr fontId="1"/>
  </si>
  <si>
    <t>※　算出対象となる期間（算定月）は６（１）②の期間を記載すること。各月に算定した訪問看護管理療養費（月の初日の訪問の場合）の算定回数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</si>
  <si>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</si>
  <si>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</si>
  <si>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</si>
  <si>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医療保険の利用者割合</t>
    <rPh sb="0" eb="2">
      <t>イリョウ</t>
    </rPh>
    <rPh sb="2" eb="4">
      <t>ホケン</t>
    </rPh>
    <rPh sb="5" eb="8">
      <t>リヨウシャ</t>
    </rPh>
    <rPh sb="8" eb="10">
      <t>ワリアイ</t>
    </rPh>
    <phoneticPr fontId="1"/>
  </si>
  <si>
    <t>⑯⑭に対する基本給等に係る賃金改善の見込み額（１ヶ月分）（⑮－⑭）</t>
    <rPh sb="3" eb="4">
      <t>タイキホンキュウトウカカチンギンカイゼンミコガクゲツブン</t>
    </rPh>
    <phoneticPr fontId="1"/>
  </si>
  <si>
    <t>賃金改善する前の対象職員の基本給等総額（賃金改善実施期間（②）の開始月）</t>
    <phoneticPr fontId="1"/>
  </si>
  <si>
    <t>賃金改善した後の対象職員の基本給等総額（賃金改善実施期間（②）の開始月）</t>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</si>
  <si>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</si>
  <si>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⑩うち、⑨以外によるベア等実施分</t>
    <rPh sb="5" eb="7">
      <t>イガイ</t>
    </rPh>
    <rPh sb="12" eb="13">
      <t>トウ</t>
    </rPh>
    <rPh sb="13" eb="15">
      <t>ジッシ</t>
    </rPh>
    <rPh sb="15" eb="16">
      <t>ブン</t>
    </rPh>
    <phoneticPr fontId="1"/>
  </si>
  <si>
    <t>⑪うち、定期昇給相当分</t>
    <phoneticPr fontId="1"/>
  </si>
  <si>
    <t>⑫うち、その他分（⑧－⑨－⑩－⑪）</t>
    <rPh sb="6" eb="7">
      <t>タ</t>
    </rPh>
    <rPh sb="7" eb="8">
      <t>ブン</t>
    </rPh>
    <phoneticPr fontId="1"/>
  </si>
  <si>
    <t>⑰うち、定期昇給相当分</t>
    <phoneticPr fontId="1"/>
  </si>
  <si>
    <t>⑱うち、ベア等実施分</t>
    <rPh sb="6" eb="7">
      <t>トウ</t>
    </rPh>
    <rPh sb="7" eb="9">
      <t>ジッシ</t>
    </rPh>
    <rPh sb="9" eb="10">
      <t>ブン</t>
    </rPh>
    <phoneticPr fontId="1"/>
  </si>
  <si>
    <t>㉔うち、定期昇給相当分</t>
    <phoneticPr fontId="1"/>
  </si>
  <si>
    <t>㉕うち、ベア等実施分</t>
    <rPh sb="6" eb="7">
      <t>トウ</t>
    </rPh>
    <rPh sb="7" eb="9">
      <t>ジッシ</t>
    </rPh>
    <rPh sb="9" eb="10">
      <t>ブン</t>
    </rPh>
    <phoneticPr fontId="1"/>
  </si>
  <si>
    <t>㉛うち、定期昇給相当分</t>
    <phoneticPr fontId="1"/>
  </si>
  <si>
    <t>㉜うち、ベア等実施分</t>
    <rPh sb="6" eb="7">
      <t>トウ</t>
    </rPh>
    <rPh sb="7" eb="9">
      <t>ジッシ</t>
    </rPh>
    <rPh sb="9" eb="10">
      <t>ブン</t>
    </rPh>
    <phoneticPr fontId="1"/>
  </si>
  <si>
    <t>㊺うち、定期昇給相当分</t>
    <phoneticPr fontId="1"/>
  </si>
  <si>
    <t>㊻うち、ベア等実施分</t>
    <rPh sb="6" eb="7">
      <t>トウ</t>
    </rPh>
    <rPh sb="7" eb="9">
      <t>ジッシ</t>
    </rPh>
    <rPh sb="9" eb="10">
      <t>ブン</t>
    </rPh>
    <phoneticPr fontId="1"/>
  </si>
  <si>
    <t>㉓㉑に対する基本給等に係る賃金改善の見込み額（１ヶ月分）（㉒－㉑）</t>
    <rPh sb="3" eb="4">
      <t>タイキホンキュウトウカカチンギンカイゼンミコガクゲツブン</t>
    </rPh>
    <phoneticPr fontId="1"/>
  </si>
  <si>
    <t>㉚㉘に対する基本給等に係る賃金改善の見込み額（１ヶ月分）（㉙－㉘）</t>
    <rPh sb="3" eb="4">
      <t>タイキホンキュウトウカカチンギンカイゼンミコガクゲツブン</t>
    </rPh>
    <phoneticPr fontId="1"/>
  </si>
  <si>
    <t>㉞看護補助者の常勤換算数（賃金改善実施期間（②）の開始月時点）</t>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</si>
  <si>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㊲㉟に対する基本給等に係る賃金改善の見込み額（１ヶ月分）（㊱－㉟）</t>
    <rPh sb="3" eb="4">
      <t>タイキホンキュウトウカカチンギンカイゼンミコガクゲツブン</t>
    </rPh>
    <phoneticPr fontId="1"/>
  </si>
  <si>
    <t>㊳うち、定期昇給相当分</t>
    <phoneticPr fontId="1"/>
  </si>
  <si>
    <t>㊴うち、ベア等実施分</t>
    <rPh sb="6" eb="7">
      <t>トウ</t>
    </rPh>
    <rPh sb="7" eb="9">
      <t>ジッシ</t>
    </rPh>
    <rPh sb="9" eb="10">
      <t>ブン</t>
    </rPh>
    <phoneticPr fontId="1"/>
  </si>
  <si>
    <t>㊶その他の対象職種の常勤換算数（賃金改善実施期間（②）の開始月時点）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</si>
  <si>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㊹㊷に対する基本給等に係る賃金改善の見込み額（１ヶ月分）（㊸－㊷）</t>
    <rPh sb="3" eb="4">
      <t>タイキホンキュウトウカカチンギンカイゼンミコガクゲツブン</t>
    </rPh>
    <phoneticPr fontId="1"/>
  </si>
  <si>
    <t>うち、賃金改善した後の職員の基本給等総額(賃金改善実施期間(②)の開始月)</t>
    <phoneticPr fontId="1"/>
  </si>
  <si>
    <t>　うち、定期昇給相当分</t>
    <phoneticPr fontId="1"/>
  </si>
  <si>
    <t>　うち、ベア等実施分</t>
    <rPh sb="6" eb="7">
      <t>トウ</t>
    </rPh>
    <rPh sb="7" eb="9">
      <t>ジッシ</t>
    </rPh>
    <rPh sb="9" eb="10">
      <t>ブン</t>
    </rPh>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</si>
  <si>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</si>
  <si>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</si>
  <si>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</si>
  <si>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</si>
  <si>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⑳看護職員等の常勤換算数（賃金改善実施期間（②）の開始月時点）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</si>
  <si>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⑬看護職員等の常勤換算数（賃金改善実施期間（①）の開始月時点）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</si>
  <si>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⑬PT・OT・STの常勤換算数（賃金改善実施期間（①）の開始月時点）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</si>
  <si>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⑬看護補助者の常勤換算数（賃金改善実施期間（①）の開始月時点）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</si>
  <si>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</si>
  <si>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</si>
  <si>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</si>
  <si>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</si>
  <si>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うち、賃金改善する前の職員の基本給等総額(賃金改善実施期間(②)の開始月)</t>
    <phoneticPr fontId="1"/>
  </si>
  <si>
    <t>　  　うち、賃金改善した後の医療保険の利用者割合を乗じた職員の基本給等総額（賃金改善実施期間（②）の開始月）</t>
    <phoneticPr fontId="1"/>
  </si>
  <si>
    <t xml:space="preserve">   ㊿うち、賃金改善する前の医療保険の利用者割合を乗じた職員の基本給等総額(賃金改善実施期間(②)の開始月)</t>
    <rPh sb="15" eb="17">
      <t>イリョウ</t>
    </rPh>
    <rPh sb="17" eb="19">
      <t>ホケン</t>
    </rPh>
    <rPh sb="20" eb="23">
      <t>リヨウシャ</t>
    </rPh>
    <rPh sb="23" eb="25">
      <t>ワリアイ</t>
    </rPh>
    <rPh sb="26" eb="27">
      <t>ジョウ</t>
    </rPh>
    <phoneticPr fontId="1"/>
  </si>
  <si>
    <t>⑬その他の対象職種の常勤換算数（賃金改善実施期間（①）の開始月時点）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</si>
  <si>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</si>
  <si>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</si>
  <si>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</si>
  <si>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</si>
  <si>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</si>
  <si>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</si>
  <si>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</si>
  <si>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</si>
  <si>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Ⅱ訪問看護ベースアップ評価料（Ⅱ）の届出有無</t>
    <rPh sb="1" eb="3">
      <t>ホウモン</t>
    </rPh>
    <rPh sb="3" eb="5">
      <t>カンゴ</t>
    </rPh>
    <rPh sb="18" eb="20">
      <t>トドケデ</t>
    </rPh>
    <rPh sb="20" eb="22">
      <t>ウム</t>
    </rPh>
    <phoneticPr fontId="1"/>
  </si>
  <si>
    <t>Ⅸ．事務職員の基本給等に係る事項</t>
    <rPh sb="2" eb="4">
      <t>ジム</t>
    </rPh>
    <rPh sb="4" eb="6">
      <t>ショクイン</t>
    </rPh>
    <rPh sb="12" eb="13">
      <t>カカ</t>
    </rPh>
    <rPh sb="14" eb="16">
      <t>ジコウ</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</si>
  <si>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</si>
  <si>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</si>
  <si>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</si>
  <si>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</si>
  <si>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</si>
  <si>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</si>
  <si>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</si>
  <si>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</si>
  <si>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</si>
  <si>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「②賃金改善実施期間」は、原則４月（年度の途中で当該評価料の新規届出を行う場合、当該評価料を算定開始した月）から翌年の３月までの期間をいう。
　ただし、令和６年６月から本評価料を算定する場合にあっては、令和６年４月から開始として差し支えない。</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</si>
  <si>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</si>
  <si>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</si>
  <si>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</si>
  <si>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「⑩うち、⑨以外によるベア等実施分」については、訪問看護ステーションにおける経営上の余剰等によるベア等分を記載すること。</t>
    <phoneticPr fontId="1"/>
  </si>
  <si>
    <t>「⑪うち、定期昇給相当分」については、賃金改善実施期間において定期昇給により改善する賃金額を記載すること。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</si>
  <si>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⑬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</si>
  <si>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</si>
  <si>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</si>
  <si>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（訪問看護ステーション）賃金改善実績報告書（令和　　年度分）</t>
    <rPh sb="1" eb="5">
      <t>ホウモンカンゴ</t>
    </rPh>
    <rPh sb="12" eb="14">
      <t>チンギン</t>
    </rPh>
    <rPh sb="14" eb="16">
      <t>カイゼン</t>
    </rPh>
    <rPh sb="16" eb="18">
      <t>ジッセキ</t>
    </rPh>
    <phoneticPr fontId="1"/>
  </si>
  <si>
    <t>（訪問看護ステーション）賃金改善計画書（令和　年度分）</t>
    <rPh sb="1" eb="3">
      <t>ホウモン</t>
    </rPh>
    <rPh sb="3" eb="5">
      <t>カンゴ</t>
    </rPh>
    <rPh sb="12" eb="14">
      <t>チンギン</t>
    </rPh>
    <rPh sb="14" eb="16">
      <t>カイゼン</t>
    </rPh>
    <rPh sb="16" eb="19">
      <t>ケイカクショ</t>
    </rPh>
    <phoneticPr fontId="1"/>
  </si>
  <si>
    <t>特別事情届出書（令和</t>
    <rPh sb="0" eb="2">
      <t>トクベツ</t>
    </rPh>
    <rPh sb="2" eb="4">
      <t>ジジョウ</t>
    </rPh>
    <rPh sb="4" eb="7">
      <t>トドケデショ</t>
    </rPh>
    <phoneticPr fontId="5"/>
  </si>
  <si>
    <t>年度）</t>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</si>
  <si>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</si>
  <si>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</si>
  <si>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</si>
  <si>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</si>
  <si>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</si>
  <si>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</si>
  <si>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</si>
  <si>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</si>
  <si>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</si>
  <si>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</si>
  <si>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</si>
  <si>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</si>
  <si>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</si>
  <si>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</si>
  <si>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</si>
  <si>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</si>
  <si>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</si>
  <si>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</si>
  <si>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</si>
  <si>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</si>
  <si>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</si>
  <si>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（訪看60）　　　　　　　　　　　　　号</t>
    <rPh sb="1" eb="3">
      <t>ホウカン</t>
    </rPh>
    <rPh sb="19" eb="20">
      <t>ゴウ</t>
    </rPh>
    <phoneticPr fontId="1"/>
  </si>
  <si>
    <t>受理番号</t>
    <rPh sb="0" eb="2">
      <t>ジュリ</t>
    </rPh>
    <rPh sb="2" eb="4">
      <t>バンゴウ</t>
    </rPh>
    <phoneticPr fontId="1"/>
  </si>
  <si>
    <t>（訪看61）　　　　　　　　　　　　　号</t>
    <rPh sb="1" eb="3">
      <t>ホウカン</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</si>
  <si>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</si>
  <si>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</si>
  <si>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</si>
  <si>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</si>
  <si>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　うち、賃金改善する前の職員の基本給等総額（賃金改善実施期間（②）の開始月）</t>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</si>
  <si>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</si>
  <si>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</si>
  <si>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⑭賃金改善する前の医療保険の利用者割合を乗じた対象職員の基本給等総額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</si>
  <si>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⑮賃金改善した後の医療保険の利用者割合を乗じた対象職員の基本給等総額</t>
    <rPh sb="7" eb="8">
      <t>ゴ</t>
    </rPh>
    <phoneticPr fontId="1"/>
  </si>
  <si>
    <t>㉑賃金改善する前の医療保険の利用者割合を乗じた対象職員の基本給等総額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</si>
  <si>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㉒賃金改善した後の医療保険の利用者割合を乗じた対象職員の基本給等総額</t>
    <rPh sb="7" eb="8">
      <t>ゴ</t>
    </rPh>
    <phoneticPr fontId="1"/>
  </si>
  <si>
    <t>㉘賃金改善する前の医療保険の利用者割合を乗じた対象職員の基本給等総額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</si>
  <si>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㉙賃金改善した後の医療保険の利用者割合を乗じた対象職員の基本給等総額</t>
    <rPh sb="7" eb="8">
      <t>ゴ</t>
    </rPh>
    <phoneticPr fontId="1"/>
  </si>
  <si>
    <t>㉟賃金改善する前の医療保険の利用者割合を乗じた対象職員の基本給等総額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</si>
  <si>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㊱賃金改善した後の医療保険の利用者割合を乗じた対象職員の基本給等総額</t>
    <rPh sb="7" eb="8">
      <t>ゴ</t>
    </rPh>
    <phoneticPr fontId="1"/>
  </si>
  <si>
    <t>㊷賃金改善する前の医療保険の利用者割合を乗じた対象職員の基本給等総額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</si>
  <si>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㊸賃金改善した後の医療保険の利用者割合を乗じた対象職員の基本給等総額</t>
    <rPh sb="7" eb="8">
      <t>ゴ</t>
    </rPh>
    <phoneticPr fontId="1"/>
  </si>
  <si>
    <t>㊿うち、賃金改善する前の医療保険の利用者割合を乗じた対象職員の基本給等総額</t>
    <rPh sb="4" eb="6">
      <t>チンギン</t>
    </rPh>
    <rPh sb="6" eb="8">
      <t>カイゼン</t>
    </rPh>
    <rPh sb="10" eb="11">
      <t>マエ</t>
    </rPh>
    <rPh sb="12" eb="14">
      <t>イリョウ</t>
    </rPh>
    <rPh sb="14" eb="16">
      <t>ホケン</t>
    </rPh>
    <rPh sb="17" eb="20">
      <t>リヨウシャ</t>
    </rPh>
    <rPh sb="20" eb="22">
      <t>ワリアイ</t>
    </rPh>
    <rPh sb="23" eb="24">
      <t>ジョウ</t>
    </rPh>
    <rPh sb="26" eb="28">
      <t>タイショウ</t>
    </rPh>
    <rPh sb="28" eb="30">
      <t>ショクイン</t>
    </rPh>
    <rPh sb="31" eb="34">
      <t>キホンキュウ</t>
    </rPh>
    <rPh sb="34" eb="35">
      <t>トウ</t>
    </rPh>
    <rPh sb="35" eb="37">
      <t>ソウガク</t>
    </rPh>
    <phoneticPr fontId="1"/>
  </si>
  <si>
    <t>　賃金改善した後の職員の給与総額（賃金改善実施期間（②）の開始月）</t>
    <rPh sb="15" eb="17">
      <t>キュウヨ</t>
    </rPh>
    <phoneticPr fontId="1"/>
  </si>
  <si>
    <t>　　うち、賃金改善した後の医療保険の利用者割合を乗じた職員の基本給等総額(賃金改善実施期間(②)の開始月)</t>
    <rPh sb="13" eb="15">
      <t>イリョウ</t>
    </rPh>
    <rPh sb="15" eb="17">
      <t>ホケン</t>
    </rPh>
    <rPh sb="18" eb="21">
      <t>リヨウシャ</t>
    </rPh>
    <rPh sb="21" eb="23">
      <t>ワリアイ</t>
    </rPh>
    <rPh sb="24" eb="25">
      <t>ジョウ</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</si>
  <si>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</si>
  <si>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</si>
  <si>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</si>
  <si>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</si>
  <si>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</si>
  <si>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</si>
  <si>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</si>
  <si>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</si>
  <si>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</si>
  <si>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</si>
  <si>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</si>
  <si>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</si>
  <si>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</si>
  <si>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</si>
  <si>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</si>
  <si>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　「⑦算定金額の見込み」については、対象職員のベア等及びそれに伴う賞与、時間外手当、法定福利費(事業者負担分</t>
    <phoneticPr fontId="1"/>
  </si>
  <si>
    <t>　　等を含む)等の増加分に充て、下記の「⑨うち、ベースアップ評価料による算定金額の見込み」と同額となること。</t>
    <rPh sb="9" eb="12">
      <t>ゾウカブン</t>
    </rPh>
    <rPh sb="13" eb="14">
      <t>ア</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</si>
  <si>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</si>
  <si>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</si>
  <si>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Ⅵ．理学療法士・作業療法士・言語聴覚士の基本給等に係る事項</t>
    <rPh sb="2" eb="4">
      <t>リガク</t>
    </rPh>
    <rPh sb="4" eb="7">
      <t>リョウホウシ</t>
    </rPh>
    <rPh sb="8" eb="10">
      <t>サギョウ</t>
    </rPh>
    <rPh sb="10" eb="13">
      <t>リョウホウシ</t>
    </rPh>
    <rPh sb="14" eb="16">
      <t>ゲンゴ</t>
    </rPh>
    <rPh sb="16" eb="19">
      <t>チョウカクシ</t>
    </rPh>
    <rPh sb="25" eb="26">
      <t>カカ</t>
    </rPh>
    <rPh sb="27" eb="29">
      <t>ジコウ</t>
    </rPh>
    <phoneticPr fontId="1"/>
  </si>
  <si>
    <t>Ⅹ．賃金引上げを行う方法</t>
    <rPh sb="2" eb="4">
      <t>チンギン</t>
    </rPh>
    <rPh sb="4" eb="6">
      <t>ヒキア</t>
    </rPh>
    <rPh sb="8" eb="9">
      <t>オコナ</t>
    </rPh>
    <rPh sb="10" eb="12">
      <t>ホウホウ</t>
    </rPh>
    <phoneticPr fontId="1"/>
  </si>
  <si>
    <t>「⑦算定金額の見込み」については、対象職員のベア等及びそれに伴う賞与、時間外手当、法定福利費(事業者負担分等を含む)等の増加分に充て、下記の「⑨うち、ベースアップ評価料による算定金額の見込み」と同額となること。</t>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</si>
  <si>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</si>
  <si>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</si>
  <si>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</si>
  <si>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</si>
  <si>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</si>
  <si>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</si>
  <si>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間外手当、法定福利費(事業者負担分等を含む)等の増加分に充てること。</t>
    <phoneticPr fontId="1"/>
  </si>
  <si>
    <t>※　「⑩うち、⑨以外によるベア等実施分」については、訪問看護ステーションにおける経営上の余剰等を届け出るこ</t>
    <rPh sb="26" eb="30">
      <t>ホウモンカンゴ</t>
    </rPh>
    <rPh sb="46" eb="47">
      <t>トウ</t>
    </rPh>
    <phoneticPr fontId="1"/>
  </si>
  <si>
    <t>　　とにより、当該年度においてベア等を実施した分を記載すること。</t>
    <rPh sb="7" eb="9">
      <t>トウガイ</t>
    </rPh>
    <rPh sb="9" eb="11">
      <t>ネンド</t>
    </rPh>
    <rPh sb="17" eb="18">
      <t>トウ</t>
    </rPh>
    <rPh sb="19" eb="21">
      <t>ジッシ</t>
    </rPh>
    <rPh sb="23" eb="24">
      <t>ブン</t>
    </rPh>
    <phoneticPr fontId="1"/>
  </si>
  <si>
    <t>　　なお、定期昇給とは、毎年一定の時期を定めて、組織内の昇給制度に従って行われる昇給のことをいい、ベア等実施</t>
    <phoneticPr fontId="1"/>
  </si>
  <si>
    <t>　　分と明確に区別できる場合にのみ記載すること。</t>
    <phoneticPr fontId="1"/>
  </si>
  <si>
    <t>※　「⑫うち、その他分」については、賃金改善実施期間において、定期昇給やベア等によらない、一時金による賃金改</t>
    <rPh sb="9" eb="10">
      <t>ホカ</t>
    </rPh>
    <rPh sb="10" eb="11">
      <t>ブン</t>
    </rPh>
    <rPh sb="38" eb="39">
      <t>トウ</t>
    </rPh>
    <rPh sb="45" eb="48">
      <t>イチジキン</t>
    </rPh>
    <rPh sb="51" eb="53">
      <t>チンギン</t>
    </rPh>
    <rPh sb="53" eb="54">
      <t>カイ</t>
    </rPh>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</si>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</sst>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31"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s>
  <borders count="59">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20">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3" xfId="0" applyFont="1" applyFill="1" applyBorder="1">
      <alignment vertical="center"/>
    </xf>
    <xf numFmtId="0" fontId="2" fillId="2" borderId="30" xfId="0" applyFont="1" applyFill="1" applyBorder="1">
      <alignment vertical="center"/>
    </xf>
    <xf numFmtId="0" fontId="2" fillId="2" borderId="34" xfId="0" applyFont="1" applyFill="1" applyBorder="1" applyAlignment="1">
      <alignment horizontal="center"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40" fontId="9" fillId="0" borderId="0" xfId="2" applyNumberFormat="1" applyFont="1" applyFill="1" applyAlignment="1">
      <alignment horizontal="center"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9" fillId="0" borderId="0" xfId="1" applyFont="1" applyAlignment="1">
      <alignment horizontal="center" vertical="center" wrapText="1"/>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2" borderId="5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3" fillId="0" borderId="0" xfId="0" applyFont="1" applyFill="1" applyAlignment="1">
      <alignment horizontal="center" vertical="center"/>
    </xf>
    <xf numFmtId="180" fontId="2" fillId="0" borderId="0" xfId="0" applyNumberFormat="1" applyFont="1" applyFill="1" applyBorder="1" applyAlignment="1">
      <alignment horizontal="center" vertical="center"/>
    </xf>
    <xf numFmtId="0" fontId="2" fillId="0" borderId="0" xfId="0" applyFont="1" applyFill="1" applyBorder="1">
      <alignment vertical="center"/>
    </xf>
    <xf numFmtId="0" fontId="3" fillId="0" borderId="0" xfId="0" applyFont="1" applyFill="1" applyBorder="1" applyAlignment="1">
      <alignment horizontal="center" vertical="center"/>
    </xf>
    <xf numFmtId="0" fontId="2" fillId="0" borderId="0" xfId="0" applyFont="1" applyFill="1" applyAlignment="1">
      <alignment horizontal="left" vertical="top" wrapText="1"/>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2" borderId="0"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lignment vertical="center"/>
    </xf>
    <xf numFmtId="0" fontId="2" fillId="6" borderId="41" xfId="0" applyFont="1" applyFill="1" applyBorder="1">
      <alignment vertical="center"/>
    </xf>
    <xf numFmtId="0" fontId="2" fillId="0" borderId="8" xfId="0" applyFont="1" applyBorder="1" applyAlignment="1">
      <alignment horizontal="center" vertical="center"/>
    </xf>
    <xf numFmtId="0" fontId="2" fillId="0" borderId="8" xfId="0" applyFont="1" applyFill="1" applyBorder="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5"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0" xfId="1" applyFill="1">
      <alignment vertical="center"/>
    </xf>
    <xf numFmtId="0" fontId="26" fillId="2" borderId="0" xfId="1" applyFont="1" applyFill="1">
      <alignment vertical="center"/>
    </xf>
    <xf numFmtId="0" fontId="9" fillId="2" borderId="0" xfId="1" applyFont="1" applyFill="1">
      <alignment vertical="center"/>
    </xf>
    <xf numFmtId="0" fontId="9" fillId="2" borderId="0" xfId="1" applyFont="1" applyFill="1" applyAlignment="1">
      <alignment vertical="center" shrinkToFit="1"/>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21" xfId="0" applyFont="1" applyFill="1" applyBorder="1" applyAlignment="1">
      <alignment vertical="center"/>
    </xf>
    <xf numFmtId="0" fontId="2" fillId="2" borderId="17" xfId="0" applyFont="1" applyFill="1" applyBorder="1" applyAlignment="1">
      <alignment horizontal="lef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0" borderId="28" xfId="0" applyFont="1" applyBorder="1">
      <alignment vertical="center"/>
    </xf>
    <xf numFmtId="176" fontId="2" fillId="0" borderId="0" xfId="3" applyNumberFormat="1" applyFont="1" applyFill="1" applyBorder="1" applyAlignment="1">
      <alignment horizontal="right" vertical="center" shrinkToFit="1"/>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1" fontId="9" fillId="0" borderId="0" xfId="1" applyNumberFormat="1" applyFont="1" applyAlignment="1" applyProtection="1">
      <alignment horizontal="center" vertical="center"/>
      <protection locked="0"/>
    </xf>
    <xf numFmtId="0" fontId="9" fillId="0" borderId="0" xfId="1" applyFont="1" applyAlignment="1" applyProtection="1">
      <alignment horizontal="center" vertical="center"/>
      <protection locked="0"/>
    </xf>
    <xf numFmtId="0" fontId="13" fillId="0" borderId="0" xfId="1" applyFont="1" applyProtection="1">
      <alignment vertical="center"/>
      <protection locked="0"/>
    </xf>
    <xf numFmtId="40" fontId="9" fillId="0" borderId="0" xfId="2" applyNumberFormat="1" applyFont="1" applyFill="1" applyAlignment="1" applyProtection="1">
      <alignment horizontal="center" vertical="center"/>
      <protection locked="0"/>
    </xf>
    <xf numFmtId="0" fontId="2" fillId="3" borderId="25" xfId="0" applyFont="1" applyFill="1" applyBorder="1" applyProtection="1">
      <alignment vertical="center"/>
      <protection locked="0"/>
    </xf>
    <xf numFmtId="0" fontId="2" fillId="0" borderId="0" xfId="0" applyFont="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178"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22" fillId="7" borderId="30" xfId="1" applyFont="1" applyFill="1" applyBorder="1" applyAlignment="1">
      <alignment horizontal="center" vertical="center"/>
    </xf>
    <xf numFmtId="55" fontId="9" fillId="0" borderId="30" xfId="1" applyNumberFormat="1" applyFont="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0" fontId="14"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55" fontId="25" fillId="2" borderId="30" xfId="0"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lignment horizontal="center" vertical="center"/>
    </xf>
    <xf numFmtId="176" fontId="13" fillId="4" borderId="31" xfId="2" applyNumberFormat="1" applyFont="1" applyFill="1" applyBorder="1" applyAlignment="1">
      <alignment horizontal="center" vertical="center"/>
    </xf>
    <xf numFmtId="176" fontId="13" fillId="4" borderId="2" xfId="2" applyNumberFormat="1" applyFont="1" applyFill="1" applyBorder="1" applyAlignment="1">
      <alignment horizontal="center" vertical="center"/>
    </xf>
    <xf numFmtId="176" fontId="13" fillId="4" borderId="3" xfId="2"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76" fontId="9" fillId="3" borderId="3" xfId="2" applyNumberFormat="1" applyFont="1" applyFill="1" applyBorder="1" applyAlignment="1" applyProtection="1">
      <alignment horizontal="center" vertical="center"/>
      <protection locked="0"/>
    </xf>
    <xf numFmtId="38" fontId="9" fillId="4" borderId="3" xfId="2" applyNumberFormat="1" applyFont="1" applyFill="1" applyBorder="1" applyAlignment="1">
      <alignment horizontal="center" vertical="center"/>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4" borderId="0" xfId="1" applyFont="1" applyFill="1" applyAlignment="1">
      <alignment horizontal="center" vertical="center"/>
    </xf>
    <xf numFmtId="0" fontId="6" fillId="0" borderId="0" xfId="1" applyFont="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lignment horizontal="center" vertical="center"/>
    </xf>
    <xf numFmtId="176" fontId="9" fillId="4" borderId="31" xfId="2" applyNumberFormat="1" applyFont="1" applyFill="1" applyBorder="1" applyAlignment="1">
      <alignment horizontal="center" vertical="center"/>
    </xf>
    <xf numFmtId="176" fontId="9" fillId="4" borderId="2" xfId="2" applyNumberFormat="1" applyFont="1" applyFill="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4" borderId="5" xfId="3" applyFont="1" applyFill="1" applyBorder="1" applyAlignment="1" applyProtection="1">
      <alignment horizontal="right" vertical="center" shrinkToFit="1"/>
    </xf>
    <xf numFmtId="38" fontId="2" fillId="4" borderId="1" xfId="3" applyFont="1" applyFill="1" applyBorder="1" applyAlignment="1">
      <alignment horizontal="right" vertical="center" shrinkToFit="1"/>
    </xf>
    <xf numFmtId="0" fontId="2" fillId="6" borderId="17" xfId="0" applyFont="1" applyFill="1" applyBorder="1" applyAlignment="1">
      <alignment horizontal="left" vertical="center" shrinkToFit="1"/>
    </xf>
    <xf numFmtId="0" fontId="2" fillId="6" borderId="5" xfId="0" applyFont="1" applyFill="1" applyBorder="1" applyAlignment="1">
      <alignment horizontal="left" vertical="center" shrinkToFit="1"/>
    </xf>
    <xf numFmtId="176" fontId="2" fillId="3" borderId="7" xfId="3" applyNumberFormat="1" applyFont="1" applyFill="1" applyBorder="1" applyAlignment="1" applyProtection="1">
      <alignment horizontal="right" vertical="center" shrinkToFit="1"/>
      <protection locked="0"/>
    </xf>
    <xf numFmtId="179" fontId="2" fillId="4" borderId="5" xfId="4" applyNumberFormat="1" applyFont="1" applyFill="1" applyBorder="1" applyAlignment="1">
      <alignment horizontal="right" vertical="center" shrinkToFit="1"/>
    </xf>
    <xf numFmtId="38" fontId="2" fillId="4" borderId="5" xfId="3" applyFont="1" applyFill="1" applyBorder="1" applyAlignment="1">
      <alignment horizontal="right" vertical="center" shrinkToFit="1"/>
    </xf>
    <xf numFmtId="0" fontId="2" fillId="0" borderId="0" xfId="0" applyFont="1" applyAlignment="1">
      <alignment horizontal="left" vertical="top" wrapText="1"/>
    </xf>
    <xf numFmtId="0" fontId="2" fillId="0" borderId="0" xfId="0" applyFont="1" applyAlignment="1">
      <alignment horizontal="center" vertical="top" wrapText="1"/>
    </xf>
    <xf numFmtId="0" fontId="3" fillId="2" borderId="0" xfId="0" applyFont="1" applyFill="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0" fontId="2" fillId="4" borderId="3" xfId="0" applyFont="1" applyFill="1" applyBorder="1" applyAlignment="1">
      <alignment horizontal="right"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3" borderId="3" xfId="3" applyFont="1" applyFill="1" applyBorder="1" applyAlignment="1" applyProtection="1">
      <alignment horizontal="right" vertical="center" shrinkToFit="1"/>
      <protection locked="0"/>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0" fontId="2" fillId="3" borderId="0" xfId="0" applyFont="1" applyFill="1" applyAlignment="1" applyProtection="1">
      <alignment horizontal="left" vertical="center"/>
      <protection locked="0"/>
    </xf>
    <xf numFmtId="0" fontId="2" fillId="3" borderId="0" xfId="0" applyFont="1" applyFill="1" applyAlignment="1" applyProtection="1">
      <alignment horizontal="left" vertical="top"/>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4" borderId="5" xfId="0" applyFont="1" applyFill="1" applyBorder="1" applyAlignment="1">
      <alignment horizontal="right" vertical="center"/>
    </xf>
    <xf numFmtId="38" fontId="2" fillId="4" borderId="0" xfId="3" applyFont="1" applyFill="1" applyBorder="1" applyAlignment="1">
      <alignment vertical="center" shrinkToFit="1"/>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179" fontId="2" fillId="4" borderId="5" xfId="4" applyNumberFormat="1" applyFont="1" applyFill="1" applyBorder="1" applyAlignment="1" applyProtection="1">
      <alignment horizontal="right" vertical="center" shrinkToFit="1"/>
    </xf>
    <xf numFmtId="0" fontId="2" fillId="4" borderId="5" xfId="0" applyFont="1" applyFill="1" applyBorder="1" applyAlignment="1">
      <alignment horizontal="center"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0" fontId="2" fillId="2" borderId="5" xfId="0" applyFont="1" applyFill="1" applyBorder="1" applyAlignment="1">
      <alignment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1" xfId="0" applyFont="1" applyFill="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2" fillId="2" borderId="6"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NumberFormat="1" applyFont="1" applyFill="1" applyBorder="1" applyAlignment="1">
      <alignment vertical="center" shrinkToFit="1"/>
    </xf>
    <xf numFmtId="38" fontId="2" fillId="4" borderId="5" xfId="3" applyFont="1" applyFill="1" applyBorder="1" applyAlignment="1">
      <alignment vertical="center" shrinkToFit="1"/>
    </xf>
    <xf numFmtId="38" fontId="2" fillId="3" borderId="5" xfId="3" applyNumberFormat="1" applyFont="1" applyFill="1" applyBorder="1" applyAlignment="1" applyProtection="1">
      <alignment horizontal="right" vertical="center" shrinkToFit="1"/>
      <protection locked="0"/>
    </xf>
    <xf numFmtId="176" fontId="2" fillId="4" borderId="8" xfId="3" applyNumberFormat="1" applyFont="1" applyFill="1" applyBorder="1" applyAlignment="1">
      <alignment horizontal="right" vertical="center" shrinkToFit="1"/>
    </xf>
    <xf numFmtId="38" fontId="2" fillId="4" borderId="5"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0" fontId="2" fillId="3" borderId="5" xfId="0" applyFont="1" applyFill="1" applyBorder="1" applyAlignment="1" applyProtection="1">
      <alignment horizontal="right" vertical="center"/>
      <protection locked="0"/>
    </xf>
    <xf numFmtId="38" fontId="2" fillId="3" borderId="11"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8" fontId="2" fillId="4" borderId="32" xfId="3" applyFont="1" applyFill="1" applyBorder="1" applyAlignment="1">
      <alignment horizontal="center" vertical="center" shrinkToFit="1"/>
    </xf>
    <xf numFmtId="38" fontId="2" fillId="4" borderId="11" xfId="3" applyFont="1" applyFill="1" applyBorder="1" applyAlignment="1">
      <alignment horizontal="center" vertical="center" shrinkToFit="1"/>
    </xf>
    <xf numFmtId="0" fontId="2" fillId="2" borderId="32"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50"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17"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4" borderId="26" xfId="0" applyFont="1" applyFill="1" applyBorder="1" applyAlignment="1">
      <alignment horizontal="center" vertical="center"/>
    </xf>
    <xf numFmtId="0" fontId="2" fillId="6" borderId="20" xfId="0" applyFont="1" applyFill="1" applyBorder="1" applyAlignment="1">
      <alignment horizontal="left" vertical="center" shrinkToFit="1"/>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Protection="1">
      <alignment vertical="center"/>
      <protection locked="0"/>
    </xf>
    <xf numFmtId="0" fontId="4" fillId="3" borderId="26" xfId="1" applyFill="1" applyBorder="1" applyProtection="1">
      <alignment vertical="center"/>
      <protection locked="0"/>
    </xf>
    <xf numFmtId="0" fontId="4" fillId="3" borderId="27" xfId="1" applyFill="1" applyBorder="1" applyProtection="1">
      <alignment vertical="center"/>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left" vertical="center"/>
      <protection locked="0"/>
    </xf>
    <xf numFmtId="0" fontId="26" fillId="3" borderId="54" xfId="1" applyFont="1" applyFill="1" applyBorder="1" applyAlignment="1" applyProtection="1">
      <alignment horizontal="left"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left" vertical="center"/>
      <protection locked="0"/>
    </xf>
    <xf numFmtId="0" fontId="26" fillId="3" borderId="6" xfId="1" applyFont="1" applyFill="1" applyBorder="1" applyAlignment="1" applyProtection="1">
      <alignment horizontal="left" vertical="center"/>
      <protection locked="0"/>
    </xf>
    <xf numFmtId="0" fontId="26" fillId="3" borderId="17" xfId="1" applyFont="1" applyFill="1" applyBorder="1" applyAlignment="1" applyProtection="1">
      <alignment horizontal="center" vertical="center" wrapText="1"/>
      <protection locked="0"/>
    </xf>
    <xf numFmtId="0" fontId="26" fillId="3" borderId="5" xfId="1" applyFont="1" applyFill="1" applyBorder="1" applyAlignment="1" applyProtection="1">
      <alignment horizontal="center" vertical="center" wrapText="1"/>
      <protection locked="0"/>
    </xf>
    <xf numFmtId="0" fontId="26" fillId="3" borderId="6" xfId="1" applyFont="1" applyFill="1" applyBorder="1" applyAlignment="1" applyProtection="1">
      <alignment horizontal="center" vertical="center" wrapText="1"/>
      <protection locked="0"/>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fmlaLink="$AK$26"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firstButton="1" fmlaLink="$AK$11" lockText="1" noThreeD="1"/>
</file>

<file path=xl/ctrlProps/ctrlProp40.xml><?xml version="1.0" encoding="utf-8"?>
<formControlPr xmlns="http://schemas.microsoft.com/office/spreadsheetml/2009/9/main" objectType="Radio" checked="Checked"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44" lockText="1" noThreeD="1"/>
</file>

<file path=xl/ctrlProps/ctrlProp45.xml><?xml version="1.0" encoding="utf-8"?>
<formControlPr xmlns="http://schemas.microsoft.com/office/spreadsheetml/2009/9/main" objectType="CheckBox" checked="Checked" fmlaLink="$AH$1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138</xdr:row>
          <xdr:rowOff>171450</xdr:rowOff>
        </xdr:from>
        <xdr:to>
          <xdr:col>2</xdr:col>
          <xdr:colOff>85725</xdr:colOff>
          <xdr:row>139</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180975</xdr:rowOff>
        </xdr:from>
        <xdr:to>
          <xdr:col>2</xdr:col>
          <xdr:colOff>85725</xdr:colOff>
          <xdr:row>140</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138</xdr:row>
          <xdr:rowOff>171450</xdr:rowOff>
        </xdr:from>
        <xdr:to>
          <xdr:col>12</xdr:col>
          <xdr:colOff>114300</xdr:colOff>
          <xdr:row>139</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28903</xdr:colOff>
      <xdr:row>138</xdr:row>
      <xdr:rowOff>22335</xdr:rowOff>
    </xdr:from>
    <xdr:to>
      <xdr:col>0</xdr:col>
      <xdr:colOff>173421</xdr:colOff>
      <xdr:row>138</xdr:row>
      <xdr:rowOff>173422</xdr:rowOff>
    </xdr:to>
    <xdr:sp macro="" textlink="">
      <xdr:nvSpPr>
        <xdr:cNvPr id="31" name="SH_01_20110421180400">
          <a:extLst>
            <a:ext uri="{FF2B5EF4-FFF2-40B4-BE49-F238E27FC236}">
              <a16:creationId xmlns:a16="http://schemas.microsoft.com/office/drawing/2014/main" id="{00000000-0008-0000-0300-00001F000000}"/>
            </a:ext>
          </a:extLst>
        </xdr:cNvPr>
        <xdr:cNvSpPr>
          <a:spLocks noChangeArrowheads="1"/>
        </xdr:cNvSpPr>
      </xdr:nvSpPr>
      <xdr:spPr bwMode="auto">
        <a:xfrm>
          <a:off x="28903" y="24206310"/>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57</a:t>
          </a:r>
        </a:p>
      </xdr:txBody>
    </xdr:sp>
    <xdr:clientData/>
  </xdr:twoCellAnchor>
  <xdr:twoCellAnchor editAs="oneCell">
    <xdr:from>
      <xdr:col>0</xdr:col>
      <xdr:colOff>17079</xdr:colOff>
      <xdr:row>142</xdr:row>
      <xdr:rowOff>10510</xdr:rowOff>
    </xdr:from>
    <xdr:to>
      <xdr:col>0</xdr:col>
      <xdr:colOff>161597</xdr:colOff>
      <xdr:row>142</xdr:row>
      <xdr:rowOff>161597</xdr:rowOff>
    </xdr:to>
    <xdr:sp macro="" textlink="">
      <xdr:nvSpPr>
        <xdr:cNvPr id="32" name="SH_01_20110421180400">
          <a:extLst>
            <a:ext uri="{FF2B5EF4-FFF2-40B4-BE49-F238E27FC236}">
              <a16:creationId xmlns:a16="http://schemas.microsoft.com/office/drawing/2014/main" id="{00000000-0008-0000-0300-000020000000}"/>
            </a:ext>
          </a:extLst>
        </xdr:cNvPr>
        <xdr:cNvSpPr>
          <a:spLocks noChangeArrowheads="1"/>
        </xdr:cNvSpPr>
      </xdr:nvSpPr>
      <xdr:spPr bwMode="auto">
        <a:xfrm>
          <a:off x="17079" y="24851710"/>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58</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oneCellAnchor>
    <xdr:from>
      <xdr:col>0</xdr:col>
      <xdr:colOff>13138</xdr:colOff>
      <xdr:row>132</xdr:row>
      <xdr:rowOff>13138</xdr:rowOff>
    </xdr:from>
    <xdr:ext cx="144518" cy="151087"/>
    <xdr:sp macro="" textlink="">
      <xdr:nvSpPr>
        <xdr:cNvPr id="17424" name="SH_01_20110421180400">
          <a:extLst>
            <a:ext uri="{FF2B5EF4-FFF2-40B4-BE49-F238E27FC236}">
              <a16:creationId xmlns:a16="http://schemas.microsoft.com/office/drawing/2014/main" id="{00000000-0008-0000-0300-000010440000}"/>
            </a:ext>
          </a:extLst>
        </xdr:cNvPr>
        <xdr:cNvSpPr>
          <a:spLocks noChangeArrowheads="1"/>
        </xdr:cNvSpPr>
      </xdr:nvSpPr>
      <xdr:spPr bwMode="auto">
        <a:xfrm>
          <a:off x="13138" y="22796938"/>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10312</xdr:colOff>
      <xdr:row>132</xdr:row>
      <xdr:rowOff>36291</xdr:rowOff>
    </xdr:from>
    <xdr:ext cx="143861" cy="151087"/>
    <xdr:sp macro="" textlink="">
      <xdr:nvSpPr>
        <xdr:cNvPr id="17425" name="SH_01_20110421180400">
          <a:extLst>
            <a:ext uri="{FF2B5EF4-FFF2-40B4-BE49-F238E27FC236}">
              <a16:creationId xmlns:a16="http://schemas.microsoft.com/office/drawing/2014/main" id="{00000000-0008-0000-0300-000011440000}"/>
            </a:ext>
          </a:extLst>
        </xdr:cNvPr>
        <xdr:cNvSpPr>
          <a:spLocks noChangeArrowheads="1"/>
        </xdr:cNvSpPr>
      </xdr:nvSpPr>
      <xdr:spPr bwMode="auto">
        <a:xfrm>
          <a:off x="3335403" y="25909655"/>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14452</xdr:colOff>
      <xdr:row>133</xdr:row>
      <xdr:rowOff>27589</xdr:rowOff>
    </xdr:from>
    <xdr:ext cx="144518" cy="151087"/>
    <xdr:sp macro="" textlink="">
      <xdr:nvSpPr>
        <xdr:cNvPr id="17427" name="SH_01_20110421180400">
          <a:extLst>
            <a:ext uri="{FF2B5EF4-FFF2-40B4-BE49-F238E27FC236}">
              <a16:creationId xmlns:a16="http://schemas.microsoft.com/office/drawing/2014/main" id="{00000000-0008-0000-0300-000013440000}"/>
            </a:ext>
          </a:extLst>
        </xdr:cNvPr>
        <xdr:cNvSpPr>
          <a:spLocks noChangeArrowheads="1"/>
        </xdr:cNvSpPr>
      </xdr:nvSpPr>
      <xdr:spPr bwMode="auto">
        <a:xfrm>
          <a:off x="224002" y="2301141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134</xdr:row>
      <xdr:rowOff>26276</xdr:rowOff>
    </xdr:from>
    <xdr:ext cx="144518" cy="151087"/>
    <xdr:sp macro="" textlink="">
      <xdr:nvSpPr>
        <xdr:cNvPr id="17428" name="SH_01_20110421180400">
          <a:extLst>
            <a:ext uri="{FF2B5EF4-FFF2-40B4-BE49-F238E27FC236}">
              <a16:creationId xmlns:a16="http://schemas.microsoft.com/office/drawing/2014/main" id="{00000000-0008-0000-0300-000014440000}"/>
            </a:ext>
          </a:extLst>
        </xdr:cNvPr>
        <xdr:cNvSpPr>
          <a:spLocks noChangeArrowheads="1"/>
        </xdr:cNvSpPr>
      </xdr:nvSpPr>
      <xdr:spPr bwMode="auto">
        <a:xfrm>
          <a:off x="229257" y="2321012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56</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14115</xdr:colOff>
      <xdr:row>135</xdr:row>
      <xdr:rowOff>35061</xdr:rowOff>
    </xdr:from>
    <xdr:ext cx="143861" cy="151087"/>
    <xdr:sp macro="" textlink="">
      <xdr:nvSpPr>
        <xdr:cNvPr id="17429" name="SH_01_20110421180400">
          <a:extLst>
            <a:ext uri="{FF2B5EF4-FFF2-40B4-BE49-F238E27FC236}">
              <a16:creationId xmlns:a16="http://schemas.microsoft.com/office/drawing/2014/main" id="{00000000-0008-0000-0300-000015440000}"/>
            </a:ext>
          </a:extLst>
        </xdr:cNvPr>
        <xdr:cNvSpPr>
          <a:spLocks noChangeArrowheads="1"/>
        </xdr:cNvSpPr>
      </xdr:nvSpPr>
      <xdr:spPr bwMode="auto">
        <a:xfrm>
          <a:off x="1884479" y="26505902"/>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56</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13138</xdr:colOff>
      <xdr:row>131</xdr:row>
      <xdr:rowOff>13138</xdr:rowOff>
    </xdr:from>
    <xdr:ext cx="144518" cy="151087"/>
    <xdr:sp macro="" textlink="">
      <xdr:nvSpPr>
        <xdr:cNvPr id="17432" name="SH_01_20110421180400">
          <a:extLst>
            <a:ext uri="{FF2B5EF4-FFF2-40B4-BE49-F238E27FC236}">
              <a16:creationId xmlns:a16="http://schemas.microsoft.com/office/drawing/2014/main" id="{00000000-0008-0000-0300-000018440000}"/>
            </a:ext>
          </a:extLst>
        </xdr:cNvPr>
        <xdr:cNvSpPr>
          <a:spLocks noChangeArrowheads="1"/>
        </xdr:cNvSpPr>
      </xdr:nvSpPr>
      <xdr:spPr bwMode="auto">
        <a:xfrm>
          <a:off x="13138" y="22596913"/>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53</a:t>
          </a:r>
          <a:endParaRPr lang="ja-JP" altLang="en-US" sz="7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10312</xdr:colOff>
      <xdr:row>131</xdr:row>
      <xdr:rowOff>32719</xdr:rowOff>
    </xdr:from>
    <xdr:ext cx="143861" cy="151087"/>
    <xdr:sp macro="" textlink="">
      <xdr:nvSpPr>
        <xdr:cNvPr id="17433" name="SH_01_20110421180400">
          <a:extLst>
            <a:ext uri="{FF2B5EF4-FFF2-40B4-BE49-F238E27FC236}">
              <a16:creationId xmlns:a16="http://schemas.microsoft.com/office/drawing/2014/main" id="{00000000-0008-0000-0300-000019440000}"/>
            </a:ext>
          </a:extLst>
        </xdr:cNvPr>
        <xdr:cNvSpPr>
          <a:spLocks noChangeArrowheads="1"/>
        </xdr:cNvSpPr>
      </xdr:nvSpPr>
      <xdr:spPr bwMode="auto">
        <a:xfrm>
          <a:off x="3335403" y="25706924"/>
          <a:ext cx="143861"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51</a:t>
          </a:r>
          <a:endParaRPr lang="ja-JP" altLang="en-US" sz="7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16565</xdr:colOff>
      <xdr:row>128</xdr:row>
      <xdr:rowOff>16566</xdr:rowOff>
    </xdr:from>
    <xdr:ext cx="144518" cy="151087"/>
    <xdr:sp macro="" textlink="">
      <xdr:nvSpPr>
        <xdr:cNvPr id="7" name="SH_01_20110421180400">
          <a:extLst>
            <a:ext uri="{FF2B5EF4-FFF2-40B4-BE49-F238E27FC236}">
              <a16:creationId xmlns:a16="http://schemas.microsoft.com/office/drawing/2014/main" id="{00000000-0008-0000-0300-000007000000}"/>
            </a:ext>
          </a:extLst>
        </xdr:cNvPr>
        <xdr:cNvSpPr>
          <a:spLocks noChangeArrowheads="1"/>
        </xdr:cNvSpPr>
      </xdr:nvSpPr>
      <xdr:spPr bwMode="auto">
        <a:xfrm>
          <a:off x="16565" y="20077044"/>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51</a:t>
          </a:r>
        </a:p>
      </xdr:txBody>
    </xdr:sp>
    <xdr:clientData/>
  </xdr:oneCellAnchor>
  <xdr:oneCellAnchor>
    <xdr:from>
      <xdr:col>1</xdr:col>
      <xdr:colOff>20095</xdr:colOff>
      <xdr:row>130</xdr:row>
      <xdr:rowOff>24892</xdr:rowOff>
    </xdr:from>
    <xdr:ext cx="144518" cy="151087"/>
    <xdr:sp macro="" textlink="">
      <xdr:nvSpPr>
        <xdr:cNvPr id="8" name="SH_01_20110421180400">
          <a:extLst>
            <a:ext uri="{FF2B5EF4-FFF2-40B4-BE49-F238E27FC236}">
              <a16:creationId xmlns:a16="http://schemas.microsoft.com/office/drawing/2014/main" id="{00000000-0008-0000-0300-000008000000}"/>
            </a:ext>
          </a:extLst>
        </xdr:cNvPr>
        <xdr:cNvSpPr>
          <a:spLocks noChangeArrowheads="1"/>
        </xdr:cNvSpPr>
      </xdr:nvSpPr>
      <xdr:spPr bwMode="auto">
        <a:xfrm>
          <a:off x="230648" y="24067997"/>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52</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8</xdr:col>
      <xdr:colOff>48998</xdr:colOff>
      <xdr:row>126</xdr:row>
      <xdr:rowOff>30402</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026955" y="24925104"/>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14</xdr:col>
      <xdr:colOff>148852</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314395" y="24328746"/>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14</xdr:col>
      <xdr:colOff>154805</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320348" y="241301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3.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4.vml"/><Relationship Id="rId7" Type="http://schemas.openxmlformats.org/officeDocument/2006/relationships/ctrlProp" Target="../ctrlProps/ctrlProp4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tabSelected="1" view="pageBreakPreview" zoomScale="85" zoomScaleNormal="100" zoomScaleSheetLayoutView="85" workbookViewId="0"/>
  </sheetViews>
  <sheetFormatPr defaultRowHeight="24.75" customHeight="1" x14ac:dyDescent="0.4"/>
  <cols>
    <col min="1" max="5" width="3.625" style="36" customWidth="1"/>
    <col min="6" max="6" width="3.625" style="39" customWidth="1"/>
    <col min="7" max="36" width="3.625" style="36" customWidth="1"/>
    <col min="37" max="37" width="8.625" style="50" customWidth="1"/>
    <col min="38" max="49" width="3.625" style="36" customWidth="1"/>
    <col min="50" max="16384" width="9" style="36"/>
  </cols>
  <sheetData>
    <row r="1" spans="1:37" ht="24.75" customHeight="1" x14ac:dyDescent="0.4">
      <c r="A1" s="36" t="s">
        <v>134</v>
      </c>
    </row>
    <row r="2" spans="1:37" ht="24.75" customHeight="1" x14ac:dyDescent="0.4">
      <c r="P2" s="178"/>
      <c r="Q2" s="216" t="s">
        <v>346</v>
      </c>
      <c r="R2" s="216"/>
      <c r="S2" s="216"/>
      <c r="T2" s="216"/>
      <c r="U2" s="218" t="s">
        <v>345</v>
      </c>
      <c r="V2" s="218"/>
      <c r="W2" s="218"/>
      <c r="X2" s="218"/>
      <c r="Y2" s="218"/>
      <c r="Z2" s="218"/>
      <c r="AA2" s="218"/>
      <c r="AB2" s="218"/>
      <c r="AC2" s="218"/>
      <c r="AD2" s="218"/>
    </row>
    <row r="3" spans="1:37" ht="12" customHeight="1" x14ac:dyDescent="0.4">
      <c r="F3" s="163"/>
      <c r="P3" s="178"/>
      <c r="Q3" s="177"/>
      <c r="R3" s="177"/>
      <c r="S3" s="177"/>
      <c r="T3" s="177"/>
      <c r="U3" s="177"/>
      <c r="V3" s="177"/>
      <c r="W3" s="177"/>
      <c r="X3" s="177"/>
      <c r="Y3" s="177"/>
      <c r="Z3" s="177"/>
      <c r="AA3" s="177"/>
      <c r="AB3" s="177"/>
      <c r="AC3" s="177"/>
      <c r="AD3" s="177"/>
      <c r="AK3" s="164"/>
    </row>
    <row r="4" spans="1:37" ht="24.75" customHeight="1" x14ac:dyDescent="0.4">
      <c r="B4" s="216" t="s">
        <v>348</v>
      </c>
      <c r="C4" s="216"/>
      <c r="D4" s="216"/>
      <c r="E4" s="216"/>
      <c r="F4" s="217" t="s">
        <v>349</v>
      </c>
      <c r="G4" s="217"/>
      <c r="H4" s="217"/>
      <c r="I4" s="217"/>
      <c r="J4" s="217"/>
      <c r="K4" s="217"/>
      <c r="L4" s="217"/>
      <c r="M4" s="217"/>
      <c r="N4" s="217"/>
      <c r="O4" s="217"/>
      <c r="P4" s="177"/>
      <c r="Q4" s="216" t="s">
        <v>350</v>
      </c>
      <c r="R4" s="216"/>
      <c r="S4" s="216"/>
      <c r="T4" s="216"/>
      <c r="U4" s="217" t="s">
        <v>349</v>
      </c>
      <c r="V4" s="217"/>
      <c r="W4" s="217"/>
      <c r="X4" s="217"/>
      <c r="Y4" s="217"/>
      <c r="Z4" s="217"/>
      <c r="AA4" s="217"/>
      <c r="AB4" s="217"/>
      <c r="AC4" s="217"/>
      <c r="AD4" s="217"/>
      <c r="AK4" s="164"/>
    </row>
    <row r="5" spans="1:37" ht="49.5" customHeight="1" x14ac:dyDescent="0.4">
      <c r="A5" s="219" t="s">
        <v>138</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133"/>
      <c r="AF5" s="133"/>
      <c r="AG5" s="133"/>
      <c r="AH5" s="133"/>
    </row>
    <row r="6" spans="1:37" ht="24.75" customHeight="1" x14ac:dyDescent="0.4">
      <c r="A6" s="50"/>
      <c r="B6" s="50"/>
      <c r="C6" s="50"/>
      <c r="D6" s="50"/>
      <c r="E6" s="50"/>
      <c r="G6" s="50"/>
      <c r="H6" s="50"/>
      <c r="I6" s="50"/>
    </row>
    <row r="7" spans="1:37" ht="24.75" customHeight="1" x14ac:dyDescent="0.4">
      <c r="A7" s="37" t="s">
        <v>0</v>
      </c>
      <c r="B7" s="220" t="s">
        <v>209</v>
      </c>
      <c r="C7" s="220"/>
      <c r="D7" s="220"/>
      <c r="E7" s="220"/>
      <c r="F7" s="220"/>
      <c r="G7" s="220"/>
      <c r="H7" s="220"/>
      <c r="I7" s="220"/>
      <c r="J7" s="220"/>
      <c r="K7" s="220"/>
      <c r="L7" s="220"/>
      <c r="M7" s="224"/>
      <c r="N7" s="224"/>
      <c r="O7" s="224"/>
      <c r="P7" s="224"/>
      <c r="Q7" s="224"/>
      <c r="R7" s="224"/>
      <c r="S7" s="224"/>
      <c r="T7" s="224"/>
      <c r="U7" s="224"/>
      <c r="V7" s="224"/>
      <c r="W7" s="224"/>
      <c r="X7" s="224"/>
      <c r="Y7" s="224"/>
    </row>
    <row r="8" spans="1:37" ht="24.75" customHeight="1" x14ac:dyDescent="0.4">
      <c r="B8" s="136" t="s">
        <v>135</v>
      </c>
      <c r="C8" s="136"/>
      <c r="D8" s="136"/>
      <c r="E8" s="136"/>
      <c r="F8" s="136"/>
      <c r="G8" s="136"/>
      <c r="H8" s="136"/>
      <c r="I8" s="136"/>
      <c r="J8" s="136"/>
      <c r="K8" s="136"/>
      <c r="L8" s="136"/>
      <c r="M8" s="225"/>
      <c r="N8" s="225"/>
      <c r="O8" s="225"/>
      <c r="P8" s="225"/>
      <c r="Q8" s="225"/>
      <c r="R8" s="225"/>
      <c r="S8" s="225"/>
      <c r="T8" s="225"/>
      <c r="U8" s="225"/>
      <c r="V8" s="225"/>
      <c r="W8" s="225"/>
      <c r="X8" s="225"/>
      <c r="Y8" s="225"/>
    </row>
    <row r="9" spans="1:37" ht="18" customHeight="1" x14ac:dyDescent="0.4">
      <c r="A9" s="37"/>
      <c r="B9" s="39"/>
      <c r="D9" s="50"/>
      <c r="E9" s="50"/>
      <c r="G9" s="50"/>
      <c r="H9" s="50"/>
      <c r="I9" s="50"/>
      <c r="J9" s="50"/>
      <c r="K9" s="50"/>
      <c r="L9" s="50"/>
      <c r="M9" s="50"/>
      <c r="N9" s="50"/>
      <c r="O9" s="50"/>
      <c r="P9" s="50"/>
      <c r="Q9" s="50"/>
      <c r="R9" s="50"/>
      <c r="S9" s="50"/>
    </row>
    <row r="10" spans="1:37" ht="24.75" customHeight="1" x14ac:dyDescent="0.4">
      <c r="A10" s="37" t="s">
        <v>1</v>
      </c>
      <c r="B10" s="39" t="s">
        <v>2</v>
      </c>
      <c r="C10" s="50"/>
      <c r="D10" s="50"/>
      <c r="E10" s="50"/>
      <c r="H10" s="50"/>
      <c r="I10" s="50"/>
      <c r="J10" s="50"/>
      <c r="K10" s="50"/>
      <c r="L10" s="50"/>
      <c r="M10" s="50"/>
      <c r="N10" s="50"/>
      <c r="O10" s="50"/>
      <c r="P10" s="50"/>
      <c r="Q10" s="50"/>
      <c r="R10" s="50"/>
      <c r="S10" s="50"/>
    </row>
    <row r="11" spans="1:37" ht="17.25" customHeight="1" x14ac:dyDescent="0.4">
      <c r="A11" s="37"/>
      <c r="B11" s="39"/>
      <c r="C11" s="50"/>
      <c r="D11" s="50"/>
      <c r="E11" s="50"/>
    </row>
    <row r="12" spans="1:37" ht="24.75" customHeight="1" x14ac:dyDescent="0.4">
      <c r="A12" s="37"/>
      <c r="B12" s="50"/>
      <c r="C12" s="50"/>
      <c r="D12" s="50"/>
      <c r="E12" s="50"/>
      <c r="F12" s="203"/>
      <c r="G12" s="39" t="s">
        <v>136</v>
      </c>
      <c r="H12" s="69"/>
    </row>
    <row r="13" spans="1:37" ht="18" customHeight="1" x14ac:dyDescent="0.4">
      <c r="A13" s="37"/>
      <c r="B13" s="50"/>
      <c r="C13" s="50"/>
      <c r="D13" s="50"/>
      <c r="E13" s="50"/>
      <c r="F13" s="134"/>
      <c r="G13" s="39"/>
      <c r="H13" s="69"/>
      <c r="X13" s="39"/>
      <c r="Y13" s="39"/>
    </row>
    <row r="14" spans="1:37" ht="24.75" customHeight="1" x14ac:dyDescent="0.4">
      <c r="A14" s="37" t="s">
        <v>3</v>
      </c>
      <c r="B14" s="39" t="s">
        <v>5</v>
      </c>
      <c r="D14" s="50"/>
      <c r="E14" s="50"/>
      <c r="F14" s="50"/>
      <c r="G14" s="50"/>
      <c r="J14" s="50"/>
      <c r="K14" s="50"/>
      <c r="L14" s="50"/>
      <c r="M14" s="50"/>
      <c r="N14" s="50"/>
      <c r="O14" s="50"/>
      <c r="P14" s="50"/>
      <c r="Q14" s="50"/>
      <c r="R14" s="50"/>
      <c r="S14" s="50"/>
    </row>
    <row r="15" spans="1:37" ht="24.75" customHeight="1" x14ac:dyDescent="0.4">
      <c r="A15" s="37"/>
      <c r="D15" s="50"/>
      <c r="E15" s="50"/>
      <c r="F15" s="223"/>
      <c r="G15" s="223"/>
      <c r="H15" s="223"/>
      <c r="I15" s="223"/>
      <c r="J15" s="223"/>
      <c r="K15" s="223"/>
      <c r="L15" s="223"/>
      <c r="M15" s="55" t="s">
        <v>6</v>
      </c>
      <c r="N15" s="50"/>
      <c r="O15" s="50"/>
      <c r="P15" s="50"/>
      <c r="Q15" s="50"/>
      <c r="R15" s="50"/>
      <c r="S15" s="50"/>
    </row>
    <row r="16" spans="1:37" ht="18" customHeight="1" x14ac:dyDescent="0.4">
      <c r="A16" s="37"/>
      <c r="D16" s="135"/>
      <c r="E16" s="135"/>
      <c r="F16" s="143"/>
      <c r="G16" s="143"/>
      <c r="H16" s="143"/>
      <c r="I16" s="143"/>
      <c r="J16" s="143"/>
      <c r="K16" s="143"/>
      <c r="L16" s="143"/>
      <c r="M16" s="55"/>
      <c r="N16" s="135"/>
      <c r="O16" s="135"/>
      <c r="P16" s="135"/>
      <c r="Q16" s="135"/>
      <c r="R16" s="135"/>
      <c r="S16" s="135"/>
      <c r="AK16" s="135"/>
    </row>
    <row r="17" spans="1:37" ht="18" customHeight="1" x14ac:dyDescent="0.4">
      <c r="A17" s="37"/>
      <c r="B17" s="222" t="s">
        <v>213</v>
      </c>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K17" s="135"/>
    </row>
    <row r="18" spans="1:37" ht="24.75" customHeight="1" x14ac:dyDescent="0.4">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141"/>
    </row>
    <row r="19" spans="1:37" s="56" customFormat="1" ht="24.75" customHeight="1" x14ac:dyDescent="0.4">
      <c r="A19" s="141"/>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141"/>
      <c r="AK19" s="55"/>
    </row>
    <row r="20" spans="1:37" s="56" customFormat="1" ht="18" customHeight="1" x14ac:dyDescent="0.4">
      <c r="A20" s="141"/>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1"/>
      <c r="AK20" s="55"/>
    </row>
    <row r="21" spans="1:37" ht="24.75" customHeight="1" x14ac:dyDescent="0.4">
      <c r="A21" s="36" t="s">
        <v>7</v>
      </c>
    </row>
    <row r="22" spans="1:37" ht="24.75" customHeight="1" x14ac:dyDescent="0.4">
      <c r="A22" s="36" t="s">
        <v>214</v>
      </c>
      <c r="B22" s="221" t="s">
        <v>370</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row>
    <row r="23" spans="1:37" ht="24.75" customHeight="1" x14ac:dyDescent="0.4">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row>
    <row r="24" spans="1:37" ht="24.75" customHeight="1" x14ac:dyDescent="0.4">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row>
    <row r="25" spans="1:37" ht="24.75" customHeight="1" x14ac:dyDescent="0.4">
      <c r="B25" s="221"/>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row>
    <row r="26" spans="1:37" ht="24.75" customHeight="1" x14ac:dyDescent="0.4">
      <c r="A26" s="102"/>
      <c r="B26" s="221"/>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row>
    <row r="27" spans="1:37" ht="24.75" customHeight="1" x14ac:dyDescent="0.4">
      <c r="A27" s="103"/>
      <c r="F27" s="36"/>
      <c r="AK27" s="36"/>
    </row>
    <row r="28" spans="1:37" ht="24.75" customHeight="1" x14ac:dyDescent="0.4">
      <c r="F28" s="36"/>
      <c r="AK28" s="36"/>
    </row>
    <row r="29" spans="1:37" ht="24.75" customHeight="1" x14ac:dyDescent="0.4">
      <c r="F29" s="36"/>
      <c r="AK29" s="36"/>
    </row>
    <row r="30" spans="1:37" ht="24.75" customHeight="1" x14ac:dyDescent="0.4">
      <c r="F30" s="36"/>
      <c r="AK30" s="36"/>
    </row>
    <row r="31" spans="1:37" ht="24.75" customHeight="1" x14ac:dyDescent="0.4">
      <c r="F31" s="36"/>
      <c r="AK31" s="36"/>
    </row>
    <row r="32" spans="1:37" ht="24.75" customHeight="1" x14ac:dyDescent="0.4">
      <c r="F32" s="36"/>
      <c r="AK32" s="36"/>
    </row>
    <row r="33" s="36" customFormat="1" ht="24.75" customHeight="1" x14ac:dyDescent="0.4"/>
    <row r="34" s="36" customFormat="1" ht="24.75" customHeight="1" x14ac:dyDescent="0.4"/>
    <row r="35" s="36" customFormat="1" ht="24.75" customHeight="1" x14ac:dyDescent="0.4"/>
    <row r="36" s="36" customFormat="1" ht="24.75" customHeight="1" x14ac:dyDescent="0.4"/>
    <row r="37" s="36" customFormat="1" ht="24.75" customHeight="1" x14ac:dyDescent="0.4"/>
    <row r="38" s="36" customFormat="1" ht="24.75" customHeight="1" x14ac:dyDescent="0.4"/>
    <row r="39" s="36" customFormat="1" ht="24.75" customHeight="1" x14ac:dyDescent="0.4"/>
    <row r="40" s="36" customFormat="1" ht="24.75" customHeight="1" x14ac:dyDescent="0.4"/>
    <row r="41" s="36" customFormat="1" ht="24.75" customHeight="1" x14ac:dyDescent="0.4"/>
    <row r="42" s="36" customFormat="1" ht="24.75" customHeight="1" x14ac:dyDescent="0.4"/>
    <row r="43" s="36" customFormat="1" ht="24.75" customHeight="1" x14ac:dyDescent="0.4"/>
    <row r="44" s="36" customFormat="1" ht="24.75" customHeight="1" x14ac:dyDescent="0.4"/>
    <row r="45" s="36" customFormat="1" ht="24.75" customHeight="1" x14ac:dyDescent="0.4"/>
    <row r="46" s="36" customFormat="1" ht="24.75" customHeight="1" x14ac:dyDescent="0.4"/>
    <row r="47" s="36" customFormat="1" ht="24.75" customHeight="1" x14ac:dyDescent="0.4"/>
    <row r="48" s="36" customFormat="1" ht="24.75" customHeight="1" x14ac:dyDescent="0.4"/>
    <row r="49" s="36" customFormat="1" ht="24.75" customHeight="1" x14ac:dyDescent="0.4"/>
    <row r="50" s="36" customFormat="1" ht="24.75" customHeight="1" x14ac:dyDescent="0.4"/>
    <row r="51" s="36" customFormat="1" ht="24.75" customHeight="1" x14ac:dyDescent="0.4"/>
    <row r="52" s="36" customFormat="1" ht="24.75" customHeight="1" x14ac:dyDescent="0.4"/>
    <row r="53" s="36" customFormat="1" ht="24.75" customHeight="1" x14ac:dyDescent="0.4"/>
  </sheetData>
  <sheetProtection algorithmName="SHA-512" hashValue="FucOsRKTfPz9P31Di/BOBnQnuJgUMl+4al1LeNdwiR4vEmPnh07SoVCblRypuRFNzs8m+btEsUj9iuDRnEHLeA==" saltValue="URejuyI2imbnd4AKl7U+vw==" spinCount="100000" sheet="1" objects="1" scenarios="1"/>
  <mergeCells count="13">
    <mergeCell ref="A5:AD5"/>
    <mergeCell ref="B7:L7"/>
    <mergeCell ref="B22:AC26"/>
    <mergeCell ref="B17:AC19"/>
    <mergeCell ref="F15:L15"/>
    <mergeCell ref="M7:Y7"/>
    <mergeCell ref="M8:Y8"/>
    <mergeCell ref="Q2:T2"/>
    <mergeCell ref="Q4:T4"/>
    <mergeCell ref="B4:E4"/>
    <mergeCell ref="F4:O4"/>
    <mergeCell ref="U2:AD2"/>
    <mergeCell ref="U4:AD4"/>
  </mergeCells>
  <phoneticPr fontId="1"/>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K150"/>
  <sheetViews>
    <sheetView showGridLines="0" view="pageBreakPreview" topLeftCell="A41" zoomScale="70" zoomScaleNormal="100" zoomScaleSheetLayoutView="70" workbookViewId="0">
      <selection activeCell="B64" sqref="B64:AI65"/>
    </sheetView>
  </sheetViews>
  <sheetFormatPr defaultRowHeight="24.75" customHeight="1" x14ac:dyDescent="0.4"/>
  <cols>
    <col min="1" max="5" width="3.625" style="36" customWidth="1"/>
    <col min="6" max="6" width="3.625" style="161" customWidth="1"/>
    <col min="7" max="36" width="3.625" style="36" customWidth="1"/>
    <col min="37" max="37" width="8.625" style="162" hidden="1" customWidth="1"/>
    <col min="38" max="49" width="3.625" style="36" customWidth="1"/>
    <col min="50" max="16384" width="9" style="36"/>
  </cols>
  <sheetData>
    <row r="1" spans="1:37" ht="24.75" customHeight="1" x14ac:dyDescent="0.4">
      <c r="A1" s="36" t="s">
        <v>369</v>
      </c>
    </row>
    <row r="3" spans="1:37" ht="49.5" customHeight="1" x14ac:dyDescent="0.4">
      <c r="A3" s="228" t="s">
        <v>292</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row>
    <row r="4" spans="1:37" ht="24.75" customHeight="1" x14ac:dyDescent="0.4">
      <c r="A4" s="162"/>
      <c r="B4" s="162"/>
      <c r="C4" s="162"/>
      <c r="D4" s="162"/>
      <c r="E4" s="162"/>
      <c r="G4" s="162"/>
      <c r="H4" s="162"/>
      <c r="I4" s="162"/>
    </row>
    <row r="5" spans="1:37" ht="24.75" customHeight="1" x14ac:dyDescent="0.4">
      <c r="A5" s="37" t="s">
        <v>0</v>
      </c>
      <c r="B5" s="220" t="s">
        <v>209</v>
      </c>
      <c r="C5" s="220"/>
      <c r="D5" s="220"/>
      <c r="E5" s="220"/>
      <c r="F5" s="220"/>
      <c r="G5" s="220"/>
      <c r="H5" s="220"/>
      <c r="I5" s="220"/>
      <c r="J5" s="220"/>
      <c r="K5" s="220"/>
      <c r="L5" s="230">
        <f>訪問看護ステーションコード</f>
        <v>0</v>
      </c>
      <c r="M5" s="230"/>
      <c r="N5" s="230"/>
      <c r="O5" s="230"/>
      <c r="P5" s="230"/>
      <c r="Q5" s="230"/>
      <c r="R5" s="230"/>
      <c r="S5" s="230"/>
      <c r="T5" s="230"/>
      <c r="U5" s="230"/>
      <c r="V5" s="230"/>
      <c r="W5" s="230"/>
      <c r="X5" s="230"/>
    </row>
    <row r="6" spans="1:37" ht="24.75" customHeight="1" x14ac:dyDescent="0.4">
      <c r="B6" s="220" t="s">
        <v>135</v>
      </c>
      <c r="C6" s="220"/>
      <c r="D6" s="220"/>
      <c r="E6" s="220"/>
      <c r="F6" s="220"/>
      <c r="G6" s="220"/>
      <c r="H6" s="220"/>
      <c r="I6" s="220"/>
      <c r="J6" s="220"/>
      <c r="K6" s="220"/>
      <c r="L6" s="230">
        <f>訪問看護ステーション名</f>
        <v>0</v>
      </c>
      <c r="M6" s="230"/>
      <c r="N6" s="230"/>
      <c r="O6" s="230"/>
      <c r="P6" s="230"/>
      <c r="Q6" s="230"/>
      <c r="R6" s="230"/>
      <c r="S6" s="230"/>
      <c r="T6" s="230"/>
      <c r="U6" s="230"/>
      <c r="V6" s="230"/>
      <c r="W6" s="230"/>
      <c r="X6" s="230"/>
    </row>
    <row r="7" spans="1:37" ht="24.75" customHeight="1" x14ac:dyDescent="0.4">
      <c r="A7" s="37"/>
      <c r="B7" s="161"/>
      <c r="D7" s="162"/>
      <c r="E7" s="162"/>
      <c r="G7" s="162"/>
      <c r="H7" s="162"/>
      <c r="I7" s="162"/>
      <c r="J7" s="162"/>
      <c r="K7" s="162"/>
      <c r="L7" s="162"/>
      <c r="M7" s="162"/>
      <c r="N7" s="162"/>
      <c r="O7" s="162"/>
      <c r="P7" s="162"/>
      <c r="Q7" s="162"/>
      <c r="R7" s="162"/>
      <c r="S7" s="162"/>
    </row>
    <row r="8" spans="1:37" ht="18" customHeight="1" x14ac:dyDescent="0.4">
      <c r="A8" s="37"/>
      <c r="B8" s="161"/>
      <c r="D8" s="162"/>
      <c r="E8" s="162"/>
      <c r="F8" s="134"/>
      <c r="G8" s="161"/>
      <c r="H8" s="162"/>
      <c r="I8" s="162"/>
      <c r="J8" s="162"/>
      <c r="K8" s="162"/>
      <c r="L8" s="162"/>
      <c r="M8" s="162"/>
      <c r="N8" s="162"/>
      <c r="O8" s="162"/>
      <c r="P8" s="162"/>
      <c r="Q8" s="162"/>
      <c r="R8" s="162"/>
      <c r="S8" s="162"/>
    </row>
    <row r="9" spans="1:37" ht="24.75" customHeight="1" x14ac:dyDescent="0.4">
      <c r="A9" s="37" t="s">
        <v>1</v>
      </c>
      <c r="B9" s="161" t="s">
        <v>8</v>
      </c>
      <c r="C9" s="162"/>
      <c r="D9" s="162"/>
      <c r="E9" s="162"/>
      <c r="H9" s="162"/>
      <c r="I9" s="162"/>
      <c r="J9" s="162"/>
      <c r="K9" s="162"/>
      <c r="L9" s="162"/>
      <c r="M9" s="162"/>
      <c r="N9" s="162"/>
      <c r="O9" s="162"/>
      <c r="P9" s="162"/>
      <c r="Q9" s="162"/>
      <c r="R9" s="162"/>
      <c r="S9" s="162"/>
    </row>
    <row r="10" spans="1:37" ht="24.75" customHeight="1" x14ac:dyDescent="0.4">
      <c r="A10" s="37"/>
      <c r="B10" s="161"/>
      <c r="C10" s="162"/>
      <c r="D10" s="162"/>
      <c r="E10" s="162"/>
      <c r="H10" s="162"/>
      <c r="I10" s="162"/>
      <c r="J10" s="162"/>
      <c r="K10" s="162" t="s">
        <v>9</v>
      </c>
      <c r="L10" s="162"/>
      <c r="M10" s="162"/>
      <c r="N10" s="162"/>
      <c r="O10" s="162"/>
      <c r="P10" s="162"/>
      <c r="Q10" s="162"/>
      <c r="R10" s="162"/>
      <c r="S10" s="162"/>
    </row>
    <row r="11" spans="1:37" ht="24.75" customHeight="1" x14ac:dyDescent="0.4">
      <c r="A11" s="37"/>
      <c r="B11" s="162"/>
      <c r="C11" s="162"/>
      <c r="D11" s="162"/>
      <c r="E11" s="162"/>
      <c r="F11" s="203"/>
      <c r="G11" s="161" t="s">
        <v>10</v>
      </c>
      <c r="H11" s="162"/>
      <c r="I11" s="162"/>
      <c r="J11" s="226"/>
      <c r="K11" s="227"/>
      <c r="L11" s="226" t="s">
        <v>11</v>
      </c>
      <c r="M11" s="226"/>
      <c r="N11" s="227"/>
      <c r="O11" s="226" t="s">
        <v>12</v>
      </c>
      <c r="P11" s="226"/>
      <c r="Q11" s="227"/>
      <c r="R11" s="226" t="s">
        <v>13</v>
      </c>
      <c r="S11" s="226"/>
      <c r="T11" s="227"/>
      <c r="U11" s="226" t="s">
        <v>14</v>
      </c>
      <c r="V11" s="226"/>
      <c r="W11" s="226"/>
      <c r="AK11" s="205">
        <v>1</v>
      </c>
    </row>
    <row r="12" spans="1:37" ht="24.75" customHeight="1" x14ac:dyDescent="0.4">
      <c r="A12" s="37"/>
      <c r="B12" s="162"/>
      <c r="C12" s="162"/>
      <c r="D12" s="162"/>
      <c r="E12" s="162"/>
      <c r="F12" s="203"/>
      <c r="G12" s="161" t="s">
        <v>15</v>
      </c>
      <c r="H12" s="162"/>
      <c r="I12" s="162"/>
      <c r="J12" s="226"/>
      <c r="K12" s="227"/>
      <c r="L12" s="226"/>
      <c r="M12" s="226"/>
      <c r="N12" s="227"/>
      <c r="O12" s="226"/>
      <c r="P12" s="226"/>
      <c r="Q12" s="227"/>
      <c r="R12" s="226"/>
      <c r="S12" s="226"/>
      <c r="T12" s="227"/>
      <c r="U12" s="226"/>
      <c r="V12" s="226"/>
      <c r="W12" s="226"/>
      <c r="X12" s="161"/>
      <c r="Y12" s="161"/>
    </row>
    <row r="13" spans="1:37" ht="24.75" customHeight="1" x14ac:dyDescent="0.4">
      <c r="A13" s="37"/>
      <c r="B13" s="162"/>
      <c r="C13" s="162"/>
      <c r="D13" s="162"/>
      <c r="E13" s="162"/>
      <c r="F13" s="36"/>
      <c r="G13" s="49" t="s">
        <v>16</v>
      </c>
      <c r="H13" s="162"/>
      <c r="I13" s="162"/>
      <c r="J13" s="161"/>
      <c r="K13" s="161"/>
      <c r="L13" s="162"/>
      <c r="M13" s="162"/>
      <c r="N13" s="161"/>
      <c r="O13" s="161"/>
      <c r="P13" s="161"/>
      <c r="Q13" s="162"/>
      <c r="R13" s="161"/>
      <c r="S13" s="161"/>
      <c r="U13" s="161"/>
      <c r="V13" s="161"/>
      <c r="X13" s="161"/>
      <c r="Y13" s="161"/>
    </row>
    <row r="14" spans="1:37" ht="18" customHeight="1" x14ac:dyDescent="0.4">
      <c r="A14" s="37"/>
      <c r="B14" s="161"/>
      <c r="D14" s="162"/>
      <c r="E14" s="162"/>
      <c r="H14" s="162"/>
      <c r="I14" s="162"/>
      <c r="J14" s="162"/>
      <c r="K14" s="162"/>
      <c r="L14" s="162"/>
      <c r="M14" s="162"/>
      <c r="N14" s="162"/>
      <c r="O14" s="162"/>
      <c r="P14" s="162"/>
      <c r="Q14" s="162"/>
      <c r="R14" s="162"/>
      <c r="S14" s="162"/>
    </row>
    <row r="15" spans="1:37" ht="24.75" customHeight="1" x14ac:dyDescent="0.4">
      <c r="A15" s="37" t="s">
        <v>293</v>
      </c>
      <c r="B15" s="36" t="s">
        <v>141</v>
      </c>
      <c r="E15" s="162"/>
      <c r="G15" s="162"/>
      <c r="H15" s="162"/>
      <c r="I15" s="162"/>
      <c r="J15" s="162"/>
      <c r="K15" s="162"/>
      <c r="L15" s="51"/>
      <c r="M15" s="162"/>
      <c r="N15" s="162"/>
      <c r="O15" s="162"/>
      <c r="P15" s="162"/>
      <c r="Q15" s="162"/>
      <c r="R15" s="162"/>
      <c r="S15" s="162"/>
    </row>
    <row r="16" spans="1:37" ht="24.75" customHeight="1" x14ac:dyDescent="0.4">
      <c r="A16" s="37"/>
      <c r="B16" s="56" t="s">
        <v>86</v>
      </c>
      <c r="E16" s="162"/>
      <c r="G16" s="162"/>
      <c r="H16" s="162"/>
      <c r="I16" s="162"/>
      <c r="J16" s="162"/>
      <c r="K16" s="162"/>
      <c r="L16" s="162"/>
      <c r="M16" s="162"/>
      <c r="N16" s="162"/>
      <c r="O16" s="162"/>
      <c r="P16" s="162"/>
      <c r="Q16" s="162"/>
      <c r="R16" s="162"/>
      <c r="S16" s="162"/>
    </row>
    <row r="17" spans="1:33" ht="24.75" customHeight="1" x14ac:dyDescent="0.4">
      <c r="A17" s="37"/>
      <c r="B17" s="36" t="s">
        <v>87</v>
      </c>
      <c r="E17" s="162"/>
      <c r="G17" s="162"/>
      <c r="H17" s="162"/>
      <c r="I17" s="162"/>
      <c r="J17" s="162"/>
      <c r="K17" s="162"/>
      <c r="L17" s="162"/>
      <c r="M17" s="162"/>
      <c r="N17" s="162"/>
      <c r="O17" s="162"/>
      <c r="P17" s="162"/>
      <c r="Q17" s="162"/>
      <c r="R17" s="162"/>
      <c r="S17" s="162"/>
    </row>
    <row r="18" spans="1:33" ht="24.75" customHeight="1" x14ac:dyDescent="0.4">
      <c r="A18" s="37"/>
      <c r="C18" s="96" t="str">
        <f>IF($AK$11=1,"☑","□")</f>
        <v>☑</v>
      </c>
      <c r="D18" s="161" t="s">
        <v>89</v>
      </c>
      <c r="E18" s="162"/>
      <c r="F18" s="162"/>
      <c r="G18" s="162"/>
      <c r="H18" s="162"/>
      <c r="I18" s="162"/>
      <c r="J18" s="96" t="str">
        <f>IF($AK$11=2,"☑","□")</f>
        <v>□</v>
      </c>
      <c r="K18" s="161" t="s">
        <v>90</v>
      </c>
      <c r="L18" s="162"/>
      <c r="M18" s="162"/>
      <c r="N18" s="162"/>
      <c r="O18" s="162"/>
      <c r="P18" s="162"/>
      <c r="Q18" s="96" t="str">
        <f>IF($AK$11=3,"☑","□")</f>
        <v>□</v>
      </c>
      <c r="R18" s="161" t="s">
        <v>91</v>
      </c>
      <c r="S18" s="162"/>
      <c r="T18" s="162"/>
      <c r="U18" s="162"/>
      <c r="V18" s="162"/>
      <c r="X18" s="96" t="str">
        <f>IF($AK$11=4,"☑","□")</f>
        <v>□</v>
      </c>
      <c r="Y18" s="161" t="s">
        <v>92</v>
      </c>
      <c r="Z18" s="162"/>
      <c r="AA18" s="162"/>
      <c r="AB18" s="162"/>
      <c r="AC18" s="162"/>
    </row>
    <row r="19" spans="1:33" ht="18" customHeight="1" x14ac:dyDescent="0.4">
      <c r="A19" s="37"/>
      <c r="G19" s="162"/>
      <c r="H19" s="162"/>
      <c r="I19" s="162"/>
      <c r="J19" s="162"/>
      <c r="K19" s="162"/>
      <c r="L19" s="162"/>
      <c r="M19" s="162"/>
      <c r="N19" s="162"/>
      <c r="O19" s="162"/>
      <c r="P19" s="162"/>
      <c r="Q19" s="162"/>
      <c r="R19" s="162"/>
      <c r="S19" s="162"/>
    </row>
    <row r="20" spans="1:33" ht="24.75" customHeight="1" x14ac:dyDescent="0.4">
      <c r="A20" s="37"/>
      <c r="B20" s="36" t="s">
        <v>146</v>
      </c>
      <c r="H20" s="162"/>
      <c r="I20" s="162"/>
      <c r="J20" s="162"/>
      <c r="K20" s="162"/>
      <c r="L20" s="162"/>
      <c r="M20" s="162"/>
      <c r="N20" s="162"/>
      <c r="O20" s="162"/>
      <c r="P20" s="162"/>
      <c r="Q20" s="162"/>
      <c r="R20" s="162"/>
      <c r="S20" s="162"/>
    </row>
    <row r="21" spans="1:33" ht="24.75" customHeight="1" x14ac:dyDescent="0.4">
      <c r="A21" s="37"/>
      <c r="C21" s="96" t="str">
        <f>IF($AK$11=1,"☑","□")</f>
        <v>☑</v>
      </c>
      <c r="D21" s="161" t="s">
        <v>88</v>
      </c>
      <c r="E21" s="162"/>
      <c r="F21" s="162"/>
      <c r="G21" s="162"/>
      <c r="H21" s="162"/>
      <c r="I21" s="162"/>
      <c r="J21" s="96" t="str">
        <f>IF($AK$11=2,"☑","□")</f>
        <v>□</v>
      </c>
      <c r="K21" s="161" t="s">
        <v>93</v>
      </c>
      <c r="L21" s="162"/>
      <c r="M21" s="162"/>
      <c r="N21" s="162"/>
      <c r="O21" s="162"/>
      <c r="P21" s="162"/>
      <c r="Q21" s="96" t="str">
        <f>IF($AK$11=3,"☑","□")</f>
        <v>□</v>
      </c>
      <c r="R21" s="161" t="s">
        <v>94</v>
      </c>
      <c r="S21" s="162"/>
      <c r="T21" s="162"/>
      <c r="U21" s="162"/>
      <c r="V21" s="162"/>
      <c r="X21" s="96" t="str">
        <f>IF($AK$11=4,"☑","□")</f>
        <v>□</v>
      </c>
      <c r="Y21" s="161" t="s">
        <v>95</v>
      </c>
      <c r="Z21" s="162"/>
      <c r="AA21" s="162"/>
      <c r="AB21" s="162"/>
      <c r="AC21" s="162"/>
    </row>
    <row r="22" spans="1:33" ht="18" customHeight="1" x14ac:dyDescent="0.4">
      <c r="A22" s="37"/>
      <c r="F22" s="162"/>
      <c r="G22" s="162"/>
      <c r="H22" s="162"/>
      <c r="I22" s="162"/>
      <c r="J22" s="162"/>
      <c r="K22" s="162"/>
      <c r="L22" s="162"/>
      <c r="M22" s="162"/>
      <c r="N22" s="162"/>
      <c r="O22" s="162"/>
      <c r="P22" s="162"/>
      <c r="Q22" s="162"/>
      <c r="R22" s="162"/>
      <c r="S22" s="162"/>
    </row>
    <row r="23" spans="1:33" ht="24.75" customHeight="1" x14ac:dyDescent="0.4">
      <c r="A23" s="37"/>
      <c r="B23" s="56" t="s">
        <v>246</v>
      </c>
      <c r="D23" s="162"/>
      <c r="E23" s="162"/>
      <c r="I23" s="55"/>
      <c r="J23" s="55"/>
      <c r="K23" s="55"/>
      <c r="L23" s="55"/>
    </row>
    <row r="24" spans="1:33" ht="24.75" customHeight="1" x14ac:dyDescent="0.4">
      <c r="A24" s="37"/>
      <c r="B24" s="56"/>
      <c r="C24" s="231" t="s">
        <v>216</v>
      </c>
      <c r="D24" s="231"/>
      <c r="E24" s="231"/>
      <c r="F24" s="231"/>
      <c r="G24" s="231"/>
      <c r="H24" s="231" t="s">
        <v>217</v>
      </c>
      <c r="I24" s="231"/>
      <c r="J24" s="231"/>
      <c r="K24" s="231"/>
      <c r="L24" s="231"/>
      <c r="M24" s="231"/>
      <c r="N24" s="231"/>
      <c r="Q24" s="231" t="s">
        <v>216</v>
      </c>
      <c r="R24" s="231"/>
      <c r="S24" s="231"/>
      <c r="T24" s="231"/>
      <c r="U24" s="231"/>
      <c r="V24" s="231" t="s">
        <v>217</v>
      </c>
      <c r="W24" s="231"/>
      <c r="X24" s="231"/>
      <c r="Y24" s="231"/>
      <c r="Z24" s="231"/>
      <c r="AA24" s="231"/>
      <c r="AB24" s="231"/>
    </row>
    <row r="25" spans="1:33" ht="24.75" customHeight="1" x14ac:dyDescent="0.4">
      <c r="A25" s="37"/>
      <c r="B25" s="56"/>
      <c r="C25" s="232">
        <v>44986</v>
      </c>
      <c r="D25" s="216"/>
      <c r="E25" s="216"/>
      <c r="F25" s="216"/>
      <c r="G25" s="216"/>
      <c r="H25" s="233"/>
      <c r="I25" s="233"/>
      <c r="J25" s="233"/>
      <c r="K25" s="233"/>
      <c r="L25" s="233"/>
      <c r="M25" s="233"/>
      <c r="N25" s="233"/>
      <c r="Q25" s="232">
        <v>45170</v>
      </c>
      <c r="R25" s="216"/>
      <c r="S25" s="216"/>
      <c r="T25" s="216"/>
      <c r="U25" s="216"/>
      <c r="V25" s="233"/>
      <c r="W25" s="233"/>
      <c r="X25" s="233"/>
      <c r="Y25" s="233"/>
      <c r="Z25" s="233"/>
      <c r="AA25" s="233"/>
      <c r="AB25" s="233"/>
    </row>
    <row r="26" spans="1:33" ht="24.75" customHeight="1" x14ac:dyDescent="0.4">
      <c r="A26" s="37"/>
      <c r="B26" s="56"/>
      <c r="C26" s="232">
        <v>45017</v>
      </c>
      <c r="D26" s="216"/>
      <c r="E26" s="216"/>
      <c r="F26" s="216"/>
      <c r="G26" s="216"/>
      <c r="H26" s="233"/>
      <c r="I26" s="233"/>
      <c r="J26" s="233"/>
      <c r="K26" s="233"/>
      <c r="L26" s="233"/>
      <c r="M26" s="233"/>
      <c r="N26" s="233"/>
      <c r="Q26" s="232">
        <v>45200</v>
      </c>
      <c r="R26" s="216"/>
      <c r="S26" s="216"/>
      <c r="T26" s="216"/>
      <c r="U26" s="216"/>
      <c r="V26" s="233"/>
      <c r="W26" s="233"/>
      <c r="X26" s="233"/>
      <c r="Y26" s="233"/>
      <c r="Z26" s="233"/>
      <c r="AA26" s="233"/>
      <c r="AB26" s="233"/>
    </row>
    <row r="27" spans="1:33" ht="24.75" customHeight="1" x14ac:dyDescent="0.4">
      <c r="A27" s="37"/>
      <c r="B27" s="56"/>
      <c r="C27" s="232">
        <v>45047</v>
      </c>
      <c r="D27" s="216"/>
      <c r="E27" s="216"/>
      <c r="F27" s="216"/>
      <c r="G27" s="216"/>
      <c r="H27" s="233"/>
      <c r="I27" s="233"/>
      <c r="J27" s="233"/>
      <c r="K27" s="233"/>
      <c r="L27" s="233"/>
      <c r="M27" s="233"/>
      <c r="N27" s="233"/>
      <c r="Q27" s="232">
        <v>45231</v>
      </c>
      <c r="R27" s="216"/>
      <c r="S27" s="216"/>
      <c r="T27" s="216"/>
      <c r="U27" s="216"/>
      <c r="V27" s="233"/>
      <c r="W27" s="233"/>
      <c r="X27" s="233"/>
      <c r="Y27" s="233"/>
      <c r="Z27" s="233"/>
      <c r="AA27" s="233"/>
      <c r="AB27" s="233"/>
    </row>
    <row r="28" spans="1:33" ht="24.75" customHeight="1" x14ac:dyDescent="0.4">
      <c r="A28" s="37"/>
      <c r="B28" s="56"/>
      <c r="C28" s="232">
        <v>45078</v>
      </c>
      <c r="D28" s="216"/>
      <c r="E28" s="216"/>
      <c r="F28" s="216"/>
      <c r="G28" s="216"/>
      <c r="H28" s="233"/>
      <c r="I28" s="233"/>
      <c r="J28" s="233"/>
      <c r="K28" s="233"/>
      <c r="L28" s="233"/>
      <c r="M28" s="233"/>
      <c r="N28" s="233"/>
      <c r="Q28" s="232">
        <v>45261</v>
      </c>
      <c r="R28" s="216"/>
      <c r="S28" s="216"/>
      <c r="T28" s="216"/>
      <c r="U28" s="216"/>
      <c r="V28" s="233"/>
      <c r="W28" s="233"/>
      <c r="X28" s="233"/>
      <c r="Y28" s="233"/>
      <c r="Z28" s="233"/>
      <c r="AA28" s="233"/>
      <c r="AB28" s="233"/>
    </row>
    <row r="29" spans="1:33" ht="24.75" customHeight="1" x14ac:dyDescent="0.4">
      <c r="A29" s="37"/>
      <c r="B29" s="56"/>
      <c r="C29" s="232">
        <v>45108</v>
      </c>
      <c r="D29" s="216"/>
      <c r="E29" s="216"/>
      <c r="F29" s="216"/>
      <c r="G29" s="216"/>
      <c r="H29" s="233"/>
      <c r="I29" s="233"/>
      <c r="J29" s="233"/>
      <c r="K29" s="233"/>
      <c r="L29" s="233"/>
      <c r="M29" s="233"/>
      <c r="N29" s="233"/>
      <c r="Q29" s="232">
        <v>45292</v>
      </c>
      <c r="R29" s="216"/>
      <c r="S29" s="216"/>
      <c r="T29" s="216"/>
      <c r="U29" s="216"/>
      <c r="V29" s="233"/>
      <c r="W29" s="233"/>
      <c r="X29" s="233"/>
      <c r="Y29" s="233"/>
      <c r="Z29" s="233"/>
      <c r="AA29" s="233"/>
      <c r="AB29" s="233"/>
    </row>
    <row r="30" spans="1:33" ht="24.75" customHeight="1" x14ac:dyDescent="0.4">
      <c r="A30" s="37"/>
      <c r="B30" s="56"/>
      <c r="C30" s="232">
        <v>45139</v>
      </c>
      <c r="D30" s="216"/>
      <c r="E30" s="216"/>
      <c r="F30" s="216"/>
      <c r="G30" s="216"/>
      <c r="H30" s="233"/>
      <c r="I30" s="233"/>
      <c r="J30" s="233"/>
      <c r="K30" s="233"/>
      <c r="L30" s="233"/>
      <c r="M30" s="233"/>
      <c r="N30" s="233"/>
      <c r="Q30" s="232">
        <v>45323</v>
      </c>
      <c r="R30" s="216"/>
      <c r="S30" s="216"/>
      <c r="T30" s="216"/>
      <c r="U30" s="216"/>
      <c r="V30" s="233"/>
      <c r="W30" s="233"/>
      <c r="X30" s="233"/>
      <c r="Y30" s="233"/>
      <c r="Z30" s="233"/>
      <c r="AA30" s="233"/>
      <c r="AB30" s="233"/>
    </row>
    <row r="31" spans="1:33" ht="18" customHeight="1" x14ac:dyDescent="0.4">
      <c r="A31" s="37"/>
      <c r="B31" s="56"/>
    </row>
    <row r="32" spans="1:33" ht="24.75" customHeight="1" x14ac:dyDescent="0.4">
      <c r="A32" s="37"/>
      <c r="C32" s="234" t="s">
        <v>243</v>
      </c>
      <c r="D32" s="234"/>
      <c r="E32" s="234"/>
      <c r="F32" s="234"/>
      <c r="G32" s="234"/>
      <c r="H32" s="234"/>
      <c r="I32" s="234"/>
      <c r="J32" s="234"/>
      <c r="K32" s="234"/>
      <c r="L32" s="234"/>
      <c r="M32" s="235">
        <f>IFERROR(AVERAGE(H25:N30,V25:AB30),0)</f>
        <v>0</v>
      </c>
      <c r="N32" s="235"/>
      <c r="O32" s="235"/>
      <c r="P32" s="235"/>
      <c r="Q32" s="235"/>
      <c r="R32" s="235"/>
      <c r="S32" s="235"/>
      <c r="T32" s="55" t="s">
        <v>19</v>
      </c>
      <c r="V32" s="57" t="s">
        <v>20</v>
      </c>
      <c r="W32" s="56"/>
      <c r="X32" s="55"/>
      <c r="Y32" s="56"/>
      <c r="Z32" s="236"/>
      <c r="AA32" s="236"/>
      <c r="AB32" s="236"/>
      <c r="AC32" s="236"/>
      <c r="AD32" s="236"/>
      <c r="AE32" s="236"/>
      <c r="AF32" s="236"/>
      <c r="AG32" s="55" t="s">
        <v>403</v>
      </c>
    </row>
    <row r="33" spans="1:37" ht="24.75" customHeight="1" x14ac:dyDescent="0.4">
      <c r="A33" s="37"/>
      <c r="B33" s="238" t="s">
        <v>294</v>
      </c>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row>
    <row r="34" spans="1:37" ht="24.75" customHeight="1" x14ac:dyDescent="0.4">
      <c r="A34" s="37"/>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row>
    <row r="35" spans="1:37" ht="24.75" customHeight="1" x14ac:dyDescent="0.4">
      <c r="A35" s="37"/>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row>
    <row r="36" spans="1:37" ht="18" customHeight="1" x14ac:dyDescent="0.4">
      <c r="A36" s="37"/>
      <c r="C36" s="59"/>
      <c r="D36" s="162"/>
      <c r="E36" s="162"/>
      <c r="G36" s="162"/>
      <c r="H36" s="162"/>
      <c r="I36" s="162"/>
      <c r="J36" s="162"/>
      <c r="K36" s="162"/>
      <c r="L36" s="162"/>
      <c r="M36" s="55"/>
      <c r="N36" s="55"/>
      <c r="O36" s="55"/>
      <c r="P36" s="55"/>
      <c r="Q36" s="55"/>
      <c r="R36" s="55"/>
      <c r="S36" s="55"/>
      <c r="T36" s="55"/>
      <c r="U36" s="55"/>
      <c r="V36" s="55"/>
      <c r="W36" s="55"/>
      <c r="X36" s="55"/>
      <c r="Y36" s="55"/>
      <c r="Z36" s="55"/>
      <c r="AA36" s="55"/>
      <c r="AB36" s="55"/>
      <c r="AC36" s="55"/>
      <c r="AD36" s="55"/>
      <c r="AE36" s="55"/>
      <c r="AF36" s="55"/>
      <c r="AG36" s="55"/>
    </row>
    <row r="37" spans="1:37" ht="24.75" customHeight="1" x14ac:dyDescent="0.4">
      <c r="A37" s="37"/>
      <c r="B37" s="57" t="s">
        <v>145</v>
      </c>
      <c r="C37" s="56"/>
      <c r="D37" s="162"/>
      <c r="E37" s="162"/>
      <c r="G37" s="162"/>
      <c r="H37" s="162"/>
      <c r="I37" s="162"/>
      <c r="J37" s="162"/>
      <c r="K37" s="162"/>
      <c r="L37" s="162"/>
      <c r="M37" s="55"/>
      <c r="N37" s="55"/>
      <c r="O37" s="55"/>
      <c r="P37" s="55"/>
      <c r="Q37" s="55"/>
      <c r="R37" s="55"/>
      <c r="S37" s="55"/>
      <c r="T37" s="55"/>
      <c r="U37" s="55"/>
      <c r="V37" s="55"/>
      <c r="W37" s="55"/>
      <c r="X37" s="55"/>
      <c r="Y37" s="55"/>
      <c r="Z37" s="55"/>
      <c r="AA37" s="55"/>
      <c r="AB37" s="55"/>
      <c r="AC37" s="55"/>
      <c r="AD37" s="55"/>
      <c r="AE37" s="55"/>
      <c r="AF37" s="55"/>
      <c r="AG37" s="55"/>
    </row>
    <row r="38" spans="1:37" ht="24.75" customHeight="1" x14ac:dyDescent="0.4">
      <c r="A38" s="37"/>
      <c r="B38" s="57" t="s">
        <v>210</v>
      </c>
      <c r="C38" s="56"/>
      <c r="D38" s="162"/>
      <c r="E38" s="162"/>
      <c r="G38" s="162"/>
      <c r="H38" s="162"/>
      <c r="I38" s="162"/>
      <c r="J38" s="162"/>
      <c r="K38" s="162"/>
      <c r="L38" s="162"/>
      <c r="AK38" s="205" t="s">
        <v>220</v>
      </c>
    </row>
    <row r="39" spans="1:37" ht="30" customHeight="1" x14ac:dyDescent="0.4">
      <c r="A39" s="37"/>
      <c r="B39" s="57"/>
      <c r="C39" s="56"/>
      <c r="D39" s="162"/>
      <c r="E39" s="162"/>
      <c r="I39" s="239" t="s">
        <v>218</v>
      </c>
      <c r="J39" s="240"/>
      <c r="K39" s="240"/>
      <c r="L39" s="241"/>
      <c r="M39" s="242" t="s">
        <v>219</v>
      </c>
      <c r="N39" s="243"/>
      <c r="O39" s="243"/>
      <c r="P39" s="243"/>
      <c r="Q39" s="243"/>
      <c r="R39" s="243"/>
      <c r="S39" s="243"/>
    </row>
    <row r="40" spans="1:37" ht="24.75" customHeight="1" x14ac:dyDescent="0.4">
      <c r="A40" s="37"/>
      <c r="B40" s="57"/>
      <c r="C40" s="56"/>
      <c r="D40" s="162"/>
      <c r="E40" s="162"/>
      <c r="I40" s="244">
        <v>45261</v>
      </c>
      <c r="J40" s="244"/>
      <c r="K40" s="244"/>
      <c r="L40" s="244"/>
      <c r="M40" s="245"/>
      <c r="N40" s="245"/>
      <c r="O40" s="245"/>
      <c r="P40" s="245"/>
      <c r="Q40" s="245"/>
      <c r="R40" s="245"/>
      <c r="S40" s="245"/>
    </row>
    <row r="41" spans="1:37" ht="24.75" customHeight="1" x14ac:dyDescent="0.4">
      <c r="A41" s="37"/>
      <c r="B41" s="57"/>
      <c r="C41" s="56"/>
      <c r="D41" s="162"/>
      <c r="E41" s="162"/>
      <c r="I41" s="244">
        <v>45292</v>
      </c>
      <c r="J41" s="244"/>
      <c r="K41" s="244"/>
      <c r="L41" s="244"/>
      <c r="M41" s="245"/>
      <c r="N41" s="245"/>
      <c r="O41" s="245"/>
      <c r="P41" s="245"/>
      <c r="Q41" s="245"/>
      <c r="R41" s="245"/>
      <c r="S41" s="245"/>
    </row>
    <row r="42" spans="1:37" ht="24.75" customHeight="1" x14ac:dyDescent="0.4">
      <c r="A42" s="37"/>
      <c r="B42" s="57"/>
      <c r="C42" s="56"/>
      <c r="D42" s="162"/>
      <c r="E42" s="162"/>
      <c r="I42" s="244">
        <v>45323</v>
      </c>
      <c r="J42" s="244"/>
      <c r="K42" s="244"/>
      <c r="L42" s="244"/>
      <c r="M42" s="245"/>
      <c r="N42" s="245"/>
      <c r="O42" s="245"/>
      <c r="P42" s="245"/>
      <c r="Q42" s="245"/>
      <c r="R42" s="245"/>
      <c r="S42" s="245"/>
    </row>
    <row r="43" spans="1:37" ht="24.75" customHeight="1" x14ac:dyDescent="0.4">
      <c r="A43" s="37"/>
      <c r="B43" s="57"/>
      <c r="C43" s="56"/>
      <c r="D43" s="162"/>
      <c r="E43" s="162"/>
      <c r="I43" s="144"/>
      <c r="J43" s="144"/>
      <c r="K43" s="144"/>
      <c r="L43" s="144"/>
      <c r="M43" s="149"/>
      <c r="N43" s="149"/>
      <c r="O43" s="149"/>
      <c r="P43" s="149"/>
      <c r="Q43" s="149"/>
      <c r="R43" s="149"/>
      <c r="S43" s="149"/>
    </row>
    <row r="44" spans="1:37" ht="24.75" customHeight="1" x14ac:dyDescent="0.4">
      <c r="A44" s="37"/>
      <c r="B44" s="57"/>
      <c r="C44" s="246" t="s">
        <v>244</v>
      </c>
      <c r="D44" s="246"/>
      <c r="E44" s="246"/>
      <c r="F44" s="246"/>
      <c r="G44" s="246"/>
      <c r="H44" s="246"/>
      <c r="I44" s="246"/>
      <c r="J44" s="246"/>
      <c r="K44" s="246"/>
      <c r="L44" s="246"/>
      <c r="M44" s="247">
        <f>IFERROR(ROUND(AVERAGE(M40:S42),2),0)</f>
        <v>0</v>
      </c>
      <c r="N44" s="248"/>
      <c r="O44" s="248"/>
      <c r="P44" s="248"/>
      <c r="Q44" s="248"/>
      <c r="R44" s="248"/>
      <c r="S44" s="249"/>
      <c r="T44" s="55" t="s">
        <v>21</v>
      </c>
      <c r="V44" s="57" t="s">
        <v>20</v>
      </c>
      <c r="X44" s="55"/>
      <c r="Z44" s="223"/>
      <c r="AA44" s="223"/>
      <c r="AB44" s="223"/>
      <c r="AC44" s="223"/>
      <c r="AD44" s="223"/>
      <c r="AE44" s="223"/>
      <c r="AF44" s="223"/>
      <c r="AG44" s="55" t="s">
        <v>22</v>
      </c>
      <c r="AK44" s="205">
        <v>780</v>
      </c>
    </row>
    <row r="45" spans="1:37" ht="24.75" customHeight="1" x14ac:dyDescent="0.4">
      <c r="A45" s="37"/>
      <c r="B45" s="237" t="s">
        <v>245</v>
      </c>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row>
    <row r="46" spans="1:37" ht="24.75" customHeight="1" x14ac:dyDescent="0.4">
      <c r="A46" s="37"/>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row>
    <row r="47" spans="1:37" ht="24.75" customHeight="1" x14ac:dyDescent="0.4">
      <c r="A47" s="37"/>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row>
    <row r="48" spans="1:37" ht="18" customHeight="1" x14ac:dyDescent="0.4">
      <c r="A48" s="37"/>
      <c r="C48" s="49"/>
      <c r="D48" s="162"/>
      <c r="E48" s="162"/>
      <c r="F48" s="36"/>
      <c r="G48" s="162"/>
      <c r="H48" s="162"/>
      <c r="I48" s="162"/>
      <c r="J48" s="162"/>
      <c r="K48" s="162"/>
      <c r="L48" s="162"/>
      <c r="M48" s="55"/>
      <c r="N48" s="55"/>
      <c r="O48" s="55"/>
      <c r="P48" s="55"/>
      <c r="Q48" s="55"/>
      <c r="R48" s="55"/>
      <c r="S48" s="55"/>
      <c r="T48" s="55"/>
      <c r="U48" s="55"/>
      <c r="V48" s="55"/>
      <c r="W48" s="55"/>
      <c r="X48" s="55"/>
      <c r="Y48" s="55"/>
      <c r="Z48" s="55"/>
      <c r="AA48" s="55"/>
      <c r="AB48" s="55"/>
      <c r="AC48" s="55"/>
      <c r="AD48" s="55"/>
      <c r="AE48" s="55"/>
      <c r="AF48" s="55"/>
      <c r="AG48" s="55"/>
      <c r="AH48" s="55"/>
    </row>
    <row r="49" spans="1:36" ht="24.75" customHeight="1" x14ac:dyDescent="0.4">
      <c r="A49" s="37"/>
      <c r="B49" s="57" t="s">
        <v>247</v>
      </c>
      <c r="C49" s="49"/>
      <c r="D49" s="162"/>
      <c r="E49" s="162"/>
      <c r="F49" s="36"/>
      <c r="G49" s="162"/>
      <c r="H49" s="162"/>
      <c r="I49" s="162"/>
      <c r="J49" s="162"/>
      <c r="K49" s="162"/>
      <c r="L49" s="162"/>
      <c r="M49" s="55"/>
      <c r="N49" s="55"/>
      <c r="O49" s="55"/>
      <c r="P49" s="55"/>
      <c r="Q49" s="55"/>
      <c r="R49" s="55"/>
      <c r="S49" s="55"/>
      <c r="T49" s="55"/>
      <c r="U49" s="55"/>
      <c r="V49" s="55"/>
      <c r="W49" s="55"/>
      <c r="X49" s="55"/>
      <c r="Y49" s="55"/>
      <c r="Z49" s="55"/>
      <c r="AA49" s="55"/>
      <c r="AB49" s="55"/>
      <c r="AC49" s="55"/>
      <c r="AD49" s="55"/>
      <c r="AE49" s="55"/>
      <c r="AF49" s="55"/>
      <c r="AG49" s="55"/>
      <c r="AH49" s="55"/>
    </row>
    <row r="50" spans="1:36" ht="24.75" customHeight="1" x14ac:dyDescent="0.4">
      <c r="A50" s="145"/>
      <c r="B50" s="128" t="s">
        <v>144</v>
      </c>
      <c r="C50" s="128"/>
      <c r="D50" s="129"/>
      <c r="E50" s="129"/>
      <c r="F50" s="128"/>
      <c r="G50" s="129"/>
      <c r="H50" s="129"/>
      <c r="I50" s="129"/>
      <c r="J50" s="129"/>
      <c r="K50" s="129"/>
      <c r="L50" s="129"/>
      <c r="M50" s="146"/>
      <c r="N50" s="146"/>
      <c r="O50" s="146"/>
      <c r="P50" s="146"/>
      <c r="Q50" s="146"/>
      <c r="R50" s="146"/>
      <c r="S50" s="146"/>
      <c r="T50" s="146"/>
      <c r="U50" s="146"/>
      <c r="V50" s="146"/>
      <c r="W50" s="146"/>
      <c r="X50" s="146"/>
      <c r="Y50" s="146"/>
      <c r="Z50" s="146"/>
      <c r="AA50" s="146"/>
      <c r="AB50" s="146"/>
      <c r="AC50" s="146"/>
      <c r="AD50" s="146"/>
      <c r="AE50" s="146"/>
      <c r="AF50" s="146"/>
      <c r="AG50" s="146"/>
      <c r="AH50" s="127"/>
      <c r="AI50" s="127"/>
      <c r="AJ50" s="127"/>
    </row>
    <row r="51" spans="1:36" ht="24.75" customHeight="1" x14ac:dyDescent="0.4">
      <c r="A51" s="145"/>
      <c r="B51" s="127"/>
      <c r="C51" s="128"/>
      <c r="D51" s="129"/>
      <c r="E51" s="129"/>
      <c r="F51" s="128"/>
      <c r="G51" s="129"/>
      <c r="H51" s="129"/>
      <c r="I51" s="129"/>
      <c r="J51" s="129"/>
      <c r="K51" s="129"/>
      <c r="L51" s="129"/>
      <c r="M51" s="250">
        <f>M44</f>
        <v>0</v>
      </c>
      <c r="N51" s="250"/>
      <c r="O51" s="250"/>
      <c r="P51" s="250"/>
      <c r="Q51" s="250"/>
      <c r="R51" s="250"/>
      <c r="S51" s="250"/>
      <c r="T51" s="146" t="s">
        <v>21</v>
      </c>
      <c r="U51" s="147"/>
      <c r="V51" s="148" t="s">
        <v>20</v>
      </c>
      <c r="W51" s="147"/>
      <c r="X51" s="146"/>
      <c r="Y51" s="147"/>
      <c r="Z51" s="250">
        <f>Z44</f>
        <v>0</v>
      </c>
      <c r="AA51" s="250"/>
      <c r="AB51" s="250"/>
      <c r="AC51" s="250"/>
      <c r="AD51" s="250"/>
      <c r="AE51" s="250"/>
      <c r="AF51" s="250"/>
      <c r="AG51" s="146" t="s">
        <v>22</v>
      </c>
      <c r="AH51" s="127"/>
      <c r="AI51" s="127"/>
      <c r="AJ51" s="127"/>
    </row>
    <row r="52" spans="1:36" ht="24.75" customHeight="1" x14ac:dyDescent="0.4">
      <c r="A52" s="37"/>
      <c r="B52" s="57" t="s">
        <v>143</v>
      </c>
      <c r="C52" s="161"/>
      <c r="D52" s="162"/>
      <c r="E52" s="162"/>
      <c r="G52" s="162"/>
      <c r="H52" s="162"/>
      <c r="I52" s="162"/>
      <c r="J52" s="162"/>
      <c r="K52" s="162"/>
      <c r="L52" s="162"/>
      <c r="M52" s="55"/>
      <c r="N52" s="55"/>
      <c r="O52" s="55"/>
      <c r="P52" s="55"/>
      <c r="Q52" s="55"/>
      <c r="R52" s="55"/>
      <c r="S52" s="55"/>
      <c r="T52" s="55"/>
      <c r="U52" s="55"/>
      <c r="V52" s="55"/>
      <c r="W52" s="55"/>
      <c r="X52" s="55"/>
      <c r="Y52" s="55"/>
      <c r="Z52" s="55"/>
      <c r="AA52" s="55"/>
      <c r="AB52" s="55"/>
      <c r="AC52" s="55"/>
      <c r="AD52" s="55"/>
      <c r="AE52" s="55"/>
      <c r="AF52" s="55"/>
      <c r="AG52" s="55"/>
    </row>
    <row r="53" spans="1:36" ht="24.75" customHeight="1" x14ac:dyDescent="0.4">
      <c r="A53" s="37"/>
      <c r="C53" s="161"/>
      <c r="D53" s="162"/>
      <c r="E53" s="162"/>
      <c r="G53" s="162"/>
      <c r="H53" s="162"/>
      <c r="I53" s="162"/>
      <c r="J53" s="162"/>
      <c r="K53" s="162"/>
      <c r="L53" s="162"/>
      <c r="M53" s="235">
        <f>M51*AK44</f>
        <v>0</v>
      </c>
      <c r="N53" s="235"/>
      <c r="O53" s="235"/>
      <c r="P53" s="235"/>
      <c r="Q53" s="235"/>
      <c r="R53" s="235"/>
      <c r="S53" s="235"/>
      <c r="T53" s="55" t="s">
        <v>19</v>
      </c>
      <c r="U53" s="56"/>
      <c r="V53" s="57" t="s">
        <v>20</v>
      </c>
      <c r="W53" s="56"/>
      <c r="X53" s="55"/>
      <c r="Y53" s="56"/>
      <c r="Z53" s="235">
        <f>Z51*AK44</f>
        <v>0</v>
      </c>
      <c r="AA53" s="235"/>
      <c r="AB53" s="235"/>
      <c r="AC53" s="235"/>
      <c r="AD53" s="235"/>
      <c r="AE53" s="235"/>
      <c r="AF53" s="235"/>
      <c r="AG53" s="55" t="s">
        <v>403</v>
      </c>
    </row>
    <row r="54" spans="1:36" ht="18" customHeight="1" x14ac:dyDescent="0.4">
      <c r="A54" s="37"/>
      <c r="C54" s="161"/>
      <c r="D54" s="162"/>
      <c r="E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row>
    <row r="55" spans="1:36" ht="24.75" customHeight="1" x14ac:dyDescent="0.4">
      <c r="A55" s="37"/>
      <c r="B55" s="57" t="s">
        <v>147</v>
      </c>
      <c r="C55" s="161"/>
      <c r="D55" s="162"/>
      <c r="E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row>
    <row r="56" spans="1:36" ht="24.75" customHeight="1" x14ac:dyDescent="0.4">
      <c r="A56" s="37"/>
      <c r="B56" s="57"/>
      <c r="C56" s="161"/>
      <c r="D56" s="162"/>
      <c r="E56" s="162"/>
      <c r="F56" s="251" t="s">
        <v>218</v>
      </c>
      <c r="G56" s="251"/>
      <c r="H56" s="251"/>
      <c r="I56" s="251"/>
      <c r="J56" s="251"/>
      <c r="K56" s="251"/>
      <c r="L56" s="252"/>
      <c r="M56" s="242" t="s">
        <v>221</v>
      </c>
      <c r="N56" s="243"/>
      <c r="O56" s="243"/>
      <c r="P56" s="243"/>
      <c r="Q56" s="243"/>
      <c r="R56" s="243"/>
      <c r="S56" s="243"/>
      <c r="T56" s="242" t="s">
        <v>222</v>
      </c>
      <c r="U56" s="243"/>
      <c r="V56" s="243"/>
      <c r="W56" s="243"/>
      <c r="X56" s="243"/>
      <c r="Y56" s="243"/>
      <c r="Z56" s="243"/>
      <c r="AA56" s="162"/>
      <c r="AB56" s="162"/>
      <c r="AC56" s="162"/>
      <c r="AD56" s="162"/>
      <c r="AE56" s="162"/>
      <c r="AF56" s="162"/>
      <c r="AG56" s="162"/>
    </row>
    <row r="57" spans="1:36" ht="24.75" customHeight="1" x14ac:dyDescent="0.4">
      <c r="A57" s="37"/>
      <c r="B57" s="57"/>
      <c r="C57" s="161"/>
      <c r="D57" s="162"/>
      <c r="E57" s="162"/>
      <c r="F57" s="244">
        <v>45261</v>
      </c>
      <c r="G57" s="244"/>
      <c r="H57" s="244"/>
      <c r="I57" s="244"/>
      <c r="J57" s="244"/>
      <c r="K57" s="244"/>
      <c r="L57" s="244"/>
      <c r="M57" s="253"/>
      <c r="N57" s="253"/>
      <c r="O57" s="253"/>
      <c r="P57" s="253"/>
      <c r="Q57" s="253"/>
      <c r="R57" s="253"/>
      <c r="S57" s="253"/>
      <c r="T57" s="253"/>
      <c r="U57" s="253"/>
      <c r="V57" s="253"/>
      <c r="W57" s="253"/>
      <c r="X57" s="253"/>
      <c r="Y57" s="253"/>
      <c r="Z57" s="253"/>
      <c r="AA57" s="162"/>
      <c r="AB57" s="162"/>
      <c r="AC57" s="162"/>
      <c r="AD57" s="162"/>
      <c r="AE57" s="162"/>
      <c r="AF57" s="162"/>
      <c r="AG57" s="162"/>
    </row>
    <row r="58" spans="1:36" ht="24.75" customHeight="1" x14ac:dyDescent="0.4">
      <c r="A58" s="37"/>
      <c r="B58" s="57"/>
      <c r="C58" s="161"/>
      <c r="D58" s="162"/>
      <c r="E58" s="162"/>
      <c r="F58" s="244">
        <v>45292</v>
      </c>
      <c r="G58" s="244"/>
      <c r="H58" s="244"/>
      <c r="I58" s="244"/>
      <c r="J58" s="244"/>
      <c r="K58" s="244"/>
      <c r="L58" s="244"/>
      <c r="M58" s="253"/>
      <c r="N58" s="253"/>
      <c r="O58" s="253"/>
      <c r="P58" s="253"/>
      <c r="Q58" s="253"/>
      <c r="R58" s="253"/>
      <c r="S58" s="253"/>
      <c r="T58" s="253"/>
      <c r="U58" s="253"/>
      <c r="V58" s="253"/>
      <c r="W58" s="253"/>
      <c r="X58" s="253"/>
      <c r="Y58" s="253"/>
      <c r="Z58" s="253"/>
      <c r="AA58" s="162"/>
      <c r="AB58" s="162"/>
      <c r="AC58" s="162"/>
      <c r="AD58" s="162"/>
      <c r="AE58" s="162"/>
      <c r="AF58" s="162"/>
      <c r="AG58" s="162"/>
    </row>
    <row r="59" spans="1:36" ht="24.75" customHeight="1" x14ac:dyDescent="0.4">
      <c r="A59" s="37"/>
      <c r="B59" s="57"/>
      <c r="C59" s="161"/>
      <c r="D59" s="162"/>
      <c r="E59" s="162"/>
      <c r="F59" s="244">
        <v>45323</v>
      </c>
      <c r="G59" s="244"/>
      <c r="H59" s="244"/>
      <c r="I59" s="244"/>
      <c r="J59" s="244"/>
      <c r="K59" s="244"/>
      <c r="L59" s="244"/>
      <c r="M59" s="253"/>
      <c r="N59" s="253"/>
      <c r="O59" s="253"/>
      <c r="P59" s="253"/>
      <c r="Q59" s="253"/>
      <c r="R59" s="253"/>
      <c r="S59" s="253"/>
      <c r="T59" s="253"/>
      <c r="U59" s="253"/>
      <c r="V59" s="253"/>
      <c r="W59" s="253"/>
      <c r="X59" s="253"/>
      <c r="Y59" s="253"/>
      <c r="Z59" s="253"/>
      <c r="AA59" s="162"/>
      <c r="AB59" s="162"/>
      <c r="AC59" s="162"/>
      <c r="AD59" s="162"/>
      <c r="AE59" s="162"/>
      <c r="AF59" s="162"/>
      <c r="AG59" s="162"/>
    </row>
    <row r="60" spans="1:36" ht="13.5" customHeight="1" x14ac:dyDescent="0.4">
      <c r="A60" s="37"/>
      <c r="B60" s="57"/>
      <c r="C60" s="161"/>
      <c r="D60" s="162"/>
      <c r="E60" s="162"/>
      <c r="G60" s="162"/>
      <c r="H60" s="162"/>
      <c r="I60" s="151"/>
      <c r="J60" s="151"/>
      <c r="K60" s="151"/>
      <c r="L60" s="151"/>
      <c r="M60" s="150"/>
      <c r="N60" s="150"/>
      <c r="O60" s="150"/>
      <c r="P60" s="150"/>
      <c r="Q60" s="150"/>
      <c r="R60" s="150"/>
      <c r="S60" s="150"/>
      <c r="T60" s="150"/>
      <c r="U60" s="150"/>
      <c r="V60" s="150"/>
      <c r="W60" s="150"/>
      <c r="X60" s="150"/>
      <c r="Y60" s="150"/>
      <c r="Z60" s="150"/>
      <c r="AA60" s="162"/>
      <c r="AB60" s="162"/>
      <c r="AC60" s="162"/>
      <c r="AD60" s="162"/>
      <c r="AE60" s="162"/>
      <c r="AF60" s="162"/>
      <c r="AG60" s="162"/>
    </row>
    <row r="61" spans="1:36" ht="24.75" customHeight="1" x14ac:dyDescent="0.4">
      <c r="A61" s="37"/>
      <c r="B61" s="57"/>
      <c r="C61" s="161"/>
      <c r="D61" s="162"/>
      <c r="E61" s="162"/>
      <c r="F61" s="244" t="s">
        <v>223</v>
      </c>
      <c r="G61" s="244"/>
      <c r="H61" s="244"/>
      <c r="I61" s="244"/>
      <c r="J61" s="244"/>
      <c r="K61" s="244"/>
      <c r="L61" s="244"/>
      <c r="M61" s="254" t="e">
        <f>AVERAGE(M57:S59)</f>
        <v>#DIV/0!</v>
      </c>
      <c r="N61" s="254"/>
      <c r="O61" s="254"/>
      <c r="P61" s="254"/>
      <c r="Q61" s="254"/>
      <c r="R61" s="254"/>
      <c r="S61" s="254"/>
      <c r="T61" s="254" t="e">
        <f>AVERAGE(T57:Z59)</f>
        <v>#DIV/0!</v>
      </c>
      <c r="U61" s="254"/>
      <c r="V61" s="254"/>
      <c r="W61" s="254"/>
      <c r="X61" s="254"/>
      <c r="Y61" s="254"/>
      <c r="Z61" s="254"/>
      <c r="AA61" s="162"/>
      <c r="AB61" s="162"/>
      <c r="AC61" s="162"/>
      <c r="AD61" s="162"/>
      <c r="AE61" s="162"/>
      <c r="AF61" s="162"/>
      <c r="AG61" s="162"/>
    </row>
    <row r="62" spans="1:36" ht="24.75" customHeight="1" x14ac:dyDescent="0.4">
      <c r="A62" s="37"/>
      <c r="B62" s="57"/>
      <c r="C62" s="161"/>
      <c r="D62" s="162"/>
      <c r="E62" s="162"/>
      <c r="G62" s="162"/>
      <c r="H62" s="162"/>
      <c r="I62" s="144"/>
      <c r="J62" s="144"/>
      <c r="K62" s="144"/>
      <c r="L62" s="144"/>
      <c r="M62" s="149"/>
      <c r="N62" s="149"/>
      <c r="O62" s="149"/>
      <c r="P62" s="149"/>
      <c r="Q62" s="149"/>
      <c r="R62" s="149"/>
      <c r="S62" s="149"/>
      <c r="T62" s="162"/>
      <c r="U62" s="162"/>
      <c r="V62" s="162"/>
      <c r="W62" s="162"/>
      <c r="X62" s="162"/>
      <c r="Y62" s="162"/>
      <c r="Z62" s="162"/>
      <c r="AA62" s="162"/>
      <c r="AB62" s="162"/>
      <c r="AC62" s="162"/>
      <c r="AD62" s="162"/>
      <c r="AE62" s="162"/>
      <c r="AF62" s="162"/>
      <c r="AG62" s="162"/>
    </row>
    <row r="63" spans="1:36" ht="24.75" customHeight="1" x14ac:dyDescent="0.4">
      <c r="A63" s="37"/>
      <c r="C63" s="161"/>
      <c r="D63" s="162"/>
      <c r="E63" s="162"/>
      <c r="F63" s="255" t="s">
        <v>224</v>
      </c>
      <c r="G63" s="255"/>
      <c r="H63" s="255"/>
      <c r="I63" s="255"/>
      <c r="J63" s="255"/>
      <c r="K63" s="255"/>
      <c r="L63" s="255"/>
      <c r="M63" s="256">
        <f>IFERROR(M61/(M61+T61),0)</f>
        <v>0</v>
      </c>
      <c r="N63" s="256"/>
      <c r="O63" s="256"/>
      <c r="P63" s="256"/>
      <c r="Q63" s="256"/>
      <c r="R63" s="256"/>
      <c r="S63" s="256"/>
      <c r="T63" s="55"/>
      <c r="V63" s="57" t="s">
        <v>20</v>
      </c>
      <c r="W63" s="56"/>
      <c r="X63" s="55"/>
      <c r="Y63" s="56"/>
      <c r="Z63" s="257"/>
      <c r="AA63" s="257"/>
      <c r="AB63" s="257"/>
      <c r="AC63" s="257"/>
      <c r="AD63" s="257"/>
      <c r="AE63" s="257"/>
      <c r="AF63" s="257"/>
      <c r="AG63" s="55" t="s">
        <v>404</v>
      </c>
    </row>
    <row r="64" spans="1:36" ht="24.75" customHeight="1" x14ac:dyDescent="0.4">
      <c r="A64" s="37"/>
      <c r="B64" s="237" t="s">
        <v>230</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row>
    <row r="65" spans="1:37" ht="24.75" customHeight="1" x14ac:dyDescent="0.4">
      <c r="A65" s="37"/>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row>
    <row r="66" spans="1:37" ht="18" customHeight="1" x14ac:dyDescent="0.4">
      <c r="A66" s="37"/>
      <c r="C66" s="161"/>
      <c r="D66" s="162"/>
      <c r="E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row>
    <row r="67" spans="1:37" ht="24.75" customHeight="1" x14ac:dyDescent="0.4">
      <c r="A67" s="37"/>
      <c r="B67" s="57" t="s">
        <v>225</v>
      </c>
      <c r="C67" s="161"/>
      <c r="D67" s="162"/>
      <c r="E67" s="162"/>
      <c r="G67" s="162"/>
      <c r="H67" s="162"/>
      <c r="I67" s="162"/>
      <c r="J67" s="162"/>
      <c r="K67" s="162"/>
      <c r="L67" s="162"/>
      <c r="M67" s="55"/>
      <c r="N67" s="55"/>
      <c r="O67" s="55"/>
      <c r="P67" s="55"/>
      <c r="Q67" s="55"/>
      <c r="R67" s="55"/>
      <c r="S67" s="55"/>
      <c r="T67" s="55"/>
      <c r="U67" s="55"/>
      <c r="V67" s="55"/>
      <c r="W67" s="55"/>
      <c r="X67" s="55"/>
      <c r="Y67" s="55"/>
      <c r="Z67" s="55"/>
      <c r="AA67" s="55"/>
      <c r="AB67" s="55"/>
      <c r="AC67" s="55"/>
      <c r="AD67" s="55"/>
      <c r="AE67" s="55"/>
      <c r="AF67" s="55"/>
      <c r="AG67" s="55"/>
      <c r="AH67" s="55"/>
    </row>
    <row r="68" spans="1:37" ht="24.75" customHeight="1" x14ac:dyDescent="0.4">
      <c r="A68" s="37"/>
      <c r="B68" s="161"/>
      <c r="D68" s="162"/>
      <c r="E68" s="162"/>
      <c r="G68" s="162"/>
      <c r="H68" s="162"/>
      <c r="I68" s="162"/>
      <c r="J68" s="162"/>
      <c r="K68" s="162"/>
      <c r="L68" s="162"/>
      <c r="M68" s="258" t="e">
        <f>ROUNDDOWN(M53/(M32*M63),4)</f>
        <v>#DIV/0!</v>
      </c>
      <c r="N68" s="258"/>
      <c r="O68" s="258"/>
      <c r="P68" s="258"/>
      <c r="Q68" s="258"/>
      <c r="R68" s="258"/>
      <c r="S68" s="258"/>
      <c r="T68" s="55"/>
      <c r="U68" s="56"/>
      <c r="V68" s="57" t="s">
        <v>20</v>
      </c>
      <c r="W68" s="56"/>
      <c r="X68" s="55"/>
      <c r="Y68" s="56"/>
      <c r="Z68" s="258" t="e">
        <f>ROUNDDOWN(Z53/(Z32*Z63),4)</f>
        <v>#DIV/0!</v>
      </c>
      <c r="AA68" s="258"/>
      <c r="AB68" s="258"/>
      <c r="AC68" s="258"/>
      <c r="AD68" s="258"/>
      <c r="AE68" s="258"/>
      <c r="AF68" s="258"/>
      <c r="AG68" s="55" t="s">
        <v>404</v>
      </c>
      <c r="AK68" s="204" t="e">
        <f>IF(M68&lt;0.012,1,0)</f>
        <v>#DIV/0!</v>
      </c>
    </row>
    <row r="69" spans="1:37" ht="18" customHeight="1" x14ac:dyDescent="0.4">
      <c r="A69" s="37"/>
      <c r="B69" s="161"/>
      <c r="D69" s="59"/>
      <c r="E69" s="162"/>
      <c r="F69" s="49"/>
      <c r="G69" s="162"/>
      <c r="H69" s="162"/>
      <c r="I69" s="162"/>
      <c r="J69" s="162"/>
      <c r="K69" s="162"/>
      <c r="L69" s="162"/>
      <c r="M69" s="162"/>
      <c r="N69" s="162"/>
      <c r="O69" s="162"/>
      <c r="P69" s="162"/>
      <c r="Q69" s="162"/>
      <c r="R69" s="162"/>
      <c r="S69" s="162"/>
      <c r="AE69" s="54"/>
      <c r="AF69" s="54"/>
    </row>
    <row r="70" spans="1:37" ht="24.75" customHeight="1" x14ac:dyDescent="0.4">
      <c r="A70" s="36" t="s">
        <v>7</v>
      </c>
    </row>
    <row r="71" spans="1:37" ht="24.75" customHeight="1" x14ac:dyDescent="0.4">
      <c r="B71" s="221" t="s">
        <v>295</v>
      </c>
      <c r="C71" s="221"/>
      <c r="D71" s="221"/>
      <c r="E71" s="221"/>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row>
    <row r="72" spans="1:37" ht="24.75" customHeight="1" x14ac:dyDescent="0.4">
      <c r="B72" s="221"/>
      <c r="C72" s="221"/>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row>
    <row r="73" spans="1:37" ht="24.75" customHeight="1" x14ac:dyDescent="0.4">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row>
    <row r="74" spans="1:37" ht="24.75" customHeight="1" x14ac:dyDescent="0.4">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row>
    <row r="75" spans="1:37" ht="24.75" customHeight="1" x14ac:dyDescent="0.4">
      <c r="B75" s="221"/>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row>
    <row r="76" spans="1:37" ht="24.75" customHeight="1" x14ac:dyDescent="0.4">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row>
    <row r="77" spans="1:37" ht="24.75" customHeight="1" x14ac:dyDescent="0.4">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K77" s="71"/>
    </row>
    <row r="78" spans="1:37" ht="24.75" customHeight="1" x14ac:dyDescent="0.4">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row>
    <row r="79" spans="1:37" ht="24.75" customHeight="1" x14ac:dyDescent="0.4">
      <c r="B79" s="221"/>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row>
    <row r="80" spans="1:37" ht="24.75" customHeight="1" x14ac:dyDescent="0.4">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row>
    <row r="81" spans="2:35" ht="24.75" customHeight="1" x14ac:dyDescent="0.4">
      <c r="B81" s="221"/>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row>
    <row r="82" spans="2:35" ht="24.75" customHeight="1" x14ac:dyDescent="0.4">
      <c r="B82" s="221"/>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row>
    <row r="83" spans="2:35" ht="24.75" customHeight="1" x14ac:dyDescent="0.4">
      <c r="B83" s="221"/>
      <c r="C83" s="221"/>
      <c r="D83" s="221"/>
      <c r="E83" s="221"/>
      <c r="F83" s="221"/>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row>
    <row r="84" spans="2:35" ht="24.75" customHeight="1" x14ac:dyDescent="0.4">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row>
    <row r="85" spans="2:35" ht="24.75" customHeight="1" x14ac:dyDescent="0.4">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row>
    <row r="86" spans="2:35" ht="24.75" customHeight="1" x14ac:dyDescent="0.4">
      <c r="B86" s="221"/>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row>
    <row r="87" spans="2:35" ht="24.75" customHeight="1" x14ac:dyDescent="0.4">
      <c r="B87" s="221"/>
      <c r="C87" s="221"/>
      <c r="D87" s="221"/>
      <c r="E87" s="221"/>
      <c r="F87" s="221"/>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221"/>
    </row>
    <row r="88" spans="2:35" ht="24.75" customHeight="1" x14ac:dyDescent="0.4">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row>
    <row r="89" spans="2:35" ht="24.75" customHeight="1" x14ac:dyDescent="0.4">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row>
    <row r="90" spans="2:35" ht="24.75" customHeight="1" x14ac:dyDescent="0.4">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row>
    <row r="107" spans="6:37" s="127" customFormat="1" ht="24.75" customHeight="1" x14ac:dyDescent="0.4">
      <c r="F107" s="128"/>
      <c r="AK107" s="129"/>
    </row>
    <row r="108" spans="6:37" s="127" customFormat="1" ht="24.75" customHeight="1" x14ac:dyDescent="0.4">
      <c r="F108" s="128"/>
      <c r="AK108" s="129"/>
    </row>
    <row r="109" spans="6:37" s="127" customFormat="1" ht="24.75" customHeight="1" x14ac:dyDescent="0.4">
      <c r="F109" s="128"/>
      <c r="AK109" s="129"/>
    </row>
    <row r="110" spans="6:37" s="127" customFormat="1" ht="24.75" customHeight="1" x14ac:dyDescent="0.4">
      <c r="F110" s="128"/>
      <c r="AK110" s="129"/>
    </row>
    <row r="114" spans="1:37" s="127" customFormat="1" ht="24.75" customHeight="1" x14ac:dyDescent="0.4">
      <c r="F114" s="128"/>
      <c r="AK114" s="129"/>
    </row>
    <row r="117" spans="1:37" s="127" customFormat="1" ht="24.75" customHeight="1" x14ac:dyDescent="0.4">
      <c r="F117" s="128"/>
      <c r="AK117" s="129"/>
    </row>
    <row r="118" spans="1:37" s="127" customFormat="1" ht="24.75" customHeight="1" x14ac:dyDescent="0.4">
      <c r="F118" s="128"/>
      <c r="AK118" s="129"/>
    </row>
    <row r="119" spans="1:37" s="127" customFormat="1" ht="24.75" customHeight="1" x14ac:dyDescent="0.4">
      <c r="F119" s="128"/>
      <c r="AK119" s="129"/>
    </row>
    <row r="120" spans="1:37" s="127" customFormat="1" ht="24.75" customHeight="1" x14ac:dyDescent="0.4">
      <c r="F120" s="128"/>
      <c r="AK120" s="129"/>
    </row>
    <row r="121" spans="1:37" ht="24.75" customHeight="1" x14ac:dyDescent="0.4">
      <c r="A121" s="161"/>
    </row>
    <row r="122" spans="1:37" ht="24.75" customHeight="1" x14ac:dyDescent="0.4">
      <c r="A122" s="102"/>
    </row>
    <row r="123" spans="1:37" ht="24.75" customHeight="1" x14ac:dyDescent="0.4">
      <c r="A123" s="97"/>
    </row>
    <row r="124" spans="1:37" ht="24.75" customHeight="1" x14ac:dyDescent="0.4">
      <c r="F124" s="36"/>
      <c r="AK124" s="36"/>
    </row>
    <row r="125" spans="1:37" ht="24.75" customHeight="1" x14ac:dyDescent="0.4">
      <c r="F125" s="36"/>
      <c r="AK125" s="36"/>
    </row>
    <row r="126" spans="1:37" ht="24.75" customHeight="1" x14ac:dyDescent="0.4">
      <c r="F126" s="36"/>
      <c r="AK126" s="36"/>
    </row>
    <row r="127" spans="1:37" ht="24.75" customHeight="1" x14ac:dyDescent="0.4">
      <c r="F127" s="36"/>
      <c r="AK127" s="36"/>
    </row>
    <row r="128" spans="1:37" ht="24.75" customHeight="1" x14ac:dyDescent="0.4">
      <c r="F128" s="36"/>
      <c r="AK128" s="36"/>
    </row>
    <row r="129" s="36" customFormat="1" ht="24.75" customHeight="1" x14ac:dyDescent="0.4"/>
    <row r="130" s="36" customFormat="1" ht="24.75" customHeight="1" x14ac:dyDescent="0.4"/>
    <row r="131" s="36" customFormat="1" ht="24.75" customHeight="1" x14ac:dyDescent="0.4"/>
    <row r="132" s="36" customFormat="1" ht="24.75" customHeight="1" x14ac:dyDescent="0.4"/>
    <row r="133" s="36" customFormat="1" ht="24.75" customHeight="1" x14ac:dyDescent="0.4"/>
    <row r="134" s="36" customFormat="1" ht="24.75" customHeight="1" x14ac:dyDescent="0.4"/>
    <row r="135" s="36" customFormat="1" ht="24.75" customHeight="1" x14ac:dyDescent="0.4"/>
    <row r="136" s="36" customFormat="1" ht="24.75" customHeight="1" x14ac:dyDescent="0.4"/>
    <row r="137" s="36" customFormat="1" ht="24.75" customHeight="1" x14ac:dyDescent="0.4"/>
    <row r="138" s="36" customFormat="1" ht="24.75" customHeight="1" x14ac:dyDescent="0.4"/>
    <row r="139" s="36" customFormat="1" ht="24.75" customHeight="1" x14ac:dyDescent="0.4"/>
    <row r="140" s="36" customFormat="1" ht="24.75" customHeight="1" x14ac:dyDescent="0.4"/>
    <row r="141" s="36" customFormat="1" ht="24.75" customHeight="1" x14ac:dyDescent="0.4"/>
    <row r="142" s="36" customFormat="1" ht="24.75" customHeight="1" x14ac:dyDescent="0.4"/>
    <row r="143" s="36" customFormat="1" ht="24.75" customHeight="1" x14ac:dyDescent="0.4"/>
    <row r="144" s="36" customFormat="1" ht="24.75" customHeight="1" x14ac:dyDescent="0.4"/>
    <row r="145" s="36" customFormat="1" ht="24.75" customHeight="1" x14ac:dyDescent="0.4"/>
    <row r="146" s="36" customFormat="1" ht="24.75" customHeight="1" x14ac:dyDescent="0.4"/>
    <row r="147" s="36" customFormat="1" ht="24.75" customHeight="1" x14ac:dyDescent="0.4"/>
    <row r="148" s="36" customFormat="1" ht="24.75" customHeight="1" x14ac:dyDescent="0.4"/>
    <row r="149" s="36" customFormat="1" ht="24.75" customHeight="1" x14ac:dyDescent="0.4"/>
    <row r="150" s="36" customFormat="1" ht="24.75" customHeight="1" x14ac:dyDescent="0.4"/>
  </sheetData>
  <sheetProtection algorithmName="SHA-512" hashValue="RaMe/UHLtLc+ufr8VeWypVPlPIJVOHnmH0bk+JPOkRJlOW07AhopbIlsV6w93dgU0ZElczLFoTU5y4dRx1NrpQ==" saltValue="TNHwQ+2YauQQarG6jQb0Wg==" spinCount="100000" sheet="1" objects="1" scenarios="1"/>
  <mergeCells count="85">
    <mergeCell ref="B71:AI90"/>
    <mergeCell ref="F63:L63"/>
    <mergeCell ref="M63:S63"/>
    <mergeCell ref="Z63:AF63"/>
    <mergeCell ref="B64:AI65"/>
    <mergeCell ref="M68:S68"/>
    <mergeCell ref="Z68:AF68"/>
    <mergeCell ref="F59:L59"/>
    <mergeCell ref="M59:S59"/>
    <mergeCell ref="T59:Z59"/>
    <mergeCell ref="F61:L61"/>
    <mergeCell ref="M61:S61"/>
    <mergeCell ref="T61:Z61"/>
    <mergeCell ref="F57:L57"/>
    <mergeCell ref="M57:S57"/>
    <mergeCell ref="T57:Z57"/>
    <mergeCell ref="F58:L58"/>
    <mergeCell ref="M58:S58"/>
    <mergeCell ref="T58:Z58"/>
    <mergeCell ref="M51:S51"/>
    <mergeCell ref="Z51:AF51"/>
    <mergeCell ref="M53:S53"/>
    <mergeCell ref="Z53:AF53"/>
    <mergeCell ref="F56:L56"/>
    <mergeCell ref="M56:S56"/>
    <mergeCell ref="T56:Z56"/>
    <mergeCell ref="B45:AI47"/>
    <mergeCell ref="B33:AI35"/>
    <mergeCell ref="I39:L39"/>
    <mergeCell ref="M39:S39"/>
    <mergeCell ref="I40:L40"/>
    <mergeCell ref="M40:S40"/>
    <mergeCell ref="I41:L41"/>
    <mergeCell ref="M41:S41"/>
    <mergeCell ref="I42:L42"/>
    <mergeCell ref="M42:S42"/>
    <mergeCell ref="C44:L44"/>
    <mergeCell ref="M44:S44"/>
    <mergeCell ref="Z44:AF44"/>
    <mergeCell ref="C30:G30"/>
    <mergeCell ref="H30:N30"/>
    <mergeCell ref="Q30:U30"/>
    <mergeCell ref="V30:AB30"/>
    <mergeCell ref="C32:L32"/>
    <mergeCell ref="M32:S32"/>
    <mergeCell ref="Z32:AF32"/>
    <mergeCell ref="C28:G28"/>
    <mergeCell ref="H28:N28"/>
    <mergeCell ref="Q28:U28"/>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C25:G25"/>
    <mergeCell ref="H25:N25"/>
    <mergeCell ref="Q25:U25"/>
    <mergeCell ref="V25:AB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zoomScale="40" zoomScaleNormal="100" zoomScaleSheetLayoutView="40" workbookViewId="0">
      <selection activeCell="B125" sqref="B125:AI144"/>
    </sheetView>
  </sheetViews>
  <sheetFormatPr defaultRowHeight="24.75" customHeight="1" x14ac:dyDescent="0.4"/>
  <cols>
    <col min="1" max="5" width="3.625" style="56" customWidth="1"/>
    <col min="6" max="6" width="3.625" style="163" customWidth="1"/>
    <col min="7" max="36" width="3.625" style="56" customWidth="1"/>
    <col min="37" max="37" width="8.625" style="164" hidden="1" customWidth="1"/>
    <col min="38" max="40" width="3.625" style="56" hidden="1" customWidth="1"/>
    <col min="41" max="49" width="3.625" style="56" customWidth="1"/>
    <col min="50" max="16384" width="9" style="56"/>
  </cols>
  <sheetData>
    <row r="1" spans="1:39" ht="24.75" customHeight="1" x14ac:dyDescent="0.4">
      <c r="A1" s="56" t="s">
        <v>134</v>
      </c>
    </row>
    <row r="2" spans="1:39" ht="24.75" customHeight="1" x14ac:dyDescent="0.4">
      <c r="U2" s="216" t="s">
        <v>346</v>
      </c>
      <c r="V2" s="216"/>
      <c r="W2" s="216"/>
      <c r="X2" s="216"/>
      <c r="Y2" s="216"/>
      <c r="Z2" s="216"/>
      <c r="AA2" s="218" t="s">
        <v>347</v>
      </c>
      <c r="AB2" s="218"/>
      <c r="AC2" s="218"/>
      <c r="AD2" s="218"/>
      <c r="AE2" s="218"/>
      <c r="AF2" s="218"/>
      <c r="AG2" s="218"/>
      <c r="AH2" s="218"/>
      <c r="AI2" s="218"/>
      <c r="AJ2" s="218"/>
    </row>
    <row r="3" spans="1:39" ht="9.75" customHeight="1" x14ac:dyDescent="0.4">
      <c r="U3" s="177"/>
      <c r="V3" s="177"/>
      <c r="W3" s="177"/>
      <c r="X3" s="177"/>
      <c r="Y3" s="177"/>
      <c r="Z3" s="177"/>
      <c r="AA3" s="177"/>
      <c r="AB3" s="177"/>
      <c r="AC3" s="177"/>
      <c r="AD3" s="177"/>
      <c r="AE3" s="177"/>
      <c r="AF3" s="177"/>
      <c r="AG3" s="177"/>
      <c r="AH3" s="177"/>
      <c r="AI3" s="177"/>
      <c r="AJ3" s="177"/>
    </row>
    <row r="4" spans="1:39" ht="24.75" customHeight="1" x14ac:dyDescent="0.4">
      <c r="D4" s="259" t="s">
        <v>348</v>
      </c>
      <c r="E4" s="259"/>
      <c r="F4" s="259"/>
      <c r="G4" s="259"/>
      <c r="H4" s="259"/>
      <c r="I4" s="260"/>
      <c r="J4" s="217" t="s">
        <v>349</v>
      </c>
      <c r="K4" s="217"/>
      <c r="L4" s="217"/>
      <c r="M4" s="217"/>
      <c r="N4" s="217"/>
      <c r="O4" s="217"/>
      <c r="P4" s="217"/>
      <c r="Q4" s="217"/>
      <c r="R4" s="217"/>
      <c r="S4" s="217"/>
      <c r="U4" s="216" t="s">
        <v>350</v>
      </c>
      <c r="V4" s="216"/>
      <c r="W4" s="216"/>
      <c r="X4" s="216"/>
      <c r="Y4" s="216"/>
      <c r="Z4" s="216"/>
      <c r="AA4" s="217" t="s">
        <v>349</v>
      </c>
      <c r="AB4" s="217"/>
      <c r="AC4" s="217"/>
      <c r="AD4" s="217"/>
      <c r="AE4" s="217"/>
      <c r="AF4" s="217"/>
      <c r="AG4" s="217"/>
      <c r="AH4" s="217"/>
      <c r="AI4" s="217"/>
      <c r="AJ4" s="217"/>
    </row>
    <row r="5" spans="1:39" ht="49.5" customHeight="1" x14ac:dyDescent="0.4">
      <c r="A5" s="219" t="s">
        <v>137</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row>
    <row r="6" spans="1:39" ht="24.75" customHeight="1" x14ac:dyDescent="0.4">
      <c r="A6" s="164"/>
      <c r="B6" s="164"/>
      <c r="C6" s="164"/>
      <c r="D6" s="164"/>
      <c r="E6" s="164"/>
      <c r="G6" s="164"/>
      <c r="H6" s="164"/>
      <c r="I6" s="164"/>
    </row>
    <row r="7" spans="1:39" ht="24.75" customHeight="1" x14ac:dyDescent="0.4">
      <c r="A7" s="37" t="s">
        <v>0</v>
      </c>
      <c r="B7" s="220" t="s">
        <v>209</v>
      </c>
      <c r="C7" s="220"/>
      <c r="D7" s="220"/>
      <c r="E7" s="220"/>
      <c r="F7" s="220"/>
      <c r="G7" s="220"/>
      <c r="H7" s="220"/>
      <c r="I7" s="220"/>
      <c r="J7" s="220"/>
      <c r="K7" s="220"/>
      <c r="L7" s="230">
        <f>訪問看護ステーションコード</f>
        <v>0</v>
      </c>
      <c r="M7" s="230"/>
      <c r="N7" s="230"/>
      <c r="O7" s="230"/>
      <c r="P7" s="230"/>
      <c r="Q7" s="230"/>
      <c r="R7" s="230"/>
      <c r="S7" s="230"/>
      <c r="T7" s="230"/>
      <c r="U7" s="230"/>
      <c r="V7" s="230"/>
      <c r="W7" s="230"/>
      <c r="X7" s="230"/>
    </row>
    <row r="8" spans="1:39" ht="24.75" customHeight="1" x14ac:dyDescent="0.4">
      <c r="B8" s="220" t="s">
        <v>135</v>
      </c>
      <c r="C8" s="220"/>
      <c r="D8" s="220"/>
      <c r="E8" s="220"/>
      <c r="F8" s="220"/>
      <c r="G8" s="220"/>
      <c r="H8" s="220"/>
      <c r="I8" s="220"/>
      <c r="J8" s="220"/>
      <c r="K8" s="220"/>
      <c r="L8" s="230">
        <f>訪問看護ステーション名</f>
        <v>0</v>
      </c>
      <c r="M8" s="230"/>
      <c r="N8" s="230"/>
      <c r="O8" s="230"/>
      <c r="P8" s="230"/>
      <c r="Q8" s="230"/>
      <c r="R8" s="230"/>
      <c r="S8" s="230"/>
      <c r="T8" s="230"/>
      <c r="U8" s="230"/>
      <c r="V8" s="230"/>
      <c r="W8" s="230"/>
      <c r="X8" s="230"/>
    </row>
    <row r="9" spans="1:39" ht="24.75" customHeight="1" x14ac:dyDescent="0.4">
      <c r="A9" s="37"/>
      <c r="B9" s="163"/>
      <c r="D9" s="164"/>
      <c r="E9" s="164"/>
      <c r="G9" s="164"/>
      <c r="H9" s="164"/>
      <c r="I9" s="164"/>
      <c r="J9" s="164"/>
      <c r="K9" s="164"/>
      <c r="L9" s="164"/>
      <c r="M9" s="164"/>
      <c r="N9" s="164"/>
      <c r="O9" s="164"/>
      <c r="P9" s="164"/>
      <c r="Q9" s="164"/>
      <c r="R9" s="164"/>
      <c r="S9" s="164"/>
    </row>
    <row r="10" spans="1:39" ht="24.75" customHeight="1" x14ac:dyDescent="0.4">
      <c r="A10" s="37" t="s">
        <v>1</v>
      </c>
      <c r="B10" s="163" t="s">
        <v>2</v>
      </c>
      <c r="D10" s="164"/>
      <c r="E10" s="164"/>
      <c r="G10" s="164"/>
      <c r="H10" s="164"/>
      <c r="I10" s="164"/>
      <c r="J10" s="164"/>
      <c r="K10" s="164"/>
      <c r="L10" s="164"/>
      <c r="M10" s="164"/>
      <c r="N10" s="164"/>
      <c r="O10" s="164"/>
      <c r="P10" s="164"/>
      <c r="Q10" s="164"/>
      <c r="R10" s="164"/>
      <c r="S10" s="164"/>
    </row>
    <row r="11" spans="1:39" ht="18" customHeight="1" x14ac:dyDescent="0.4">
      <c r="A11" s="37"/>
      <c r="B11" s="163"/>
      <c r="D11" s="164"/>
      <c r="E11" s="164"/>
      <c r="G11" s="164"/>
      <c r="H11" s="164"/>
      <c r="I11" s="164"/>
      <c r="J11" s="164"/>
      <c r="K11" s="164"/>
      <c r="L11" s="164"/>
      <c r="M11" s="164"/>
      <c r="N11" s="164"/>
      <c r="O11" s="164"/>
      <c r="P11" s="164"/>
      <c r="Q11" s="164"/>
      <c r="R11" s="164"/>
      <c r="S11" s="164"/>
      <c r="AM11" s="206">
        <v>4</v>
      </c>
    </row>
    <row r="12" spans="1:39" ht="24.75" customHeight="1" x14ac:dyDescent="0.4">
      <c r="A12" s="37"/>
      <c r="B12" s="163"/>
      <c r="D12" s="164"/>
      <c r="E12" s="164"/>
      <c r="F12" s="38"/>
      <c r="G12" s="163" t="s">
        <v>139</v>
      </c>
      <c r="H12" s="164"/>
      <c r="I12" s="164"/>
      <c r="J12" s="164"/>
      <c r="K12" s="164"/>
      <c r="L12" s="164"/>
      <c r="M12" s="164"/>
      <c r="N12" s="164"/>
      <c r="O12" s="164"/>
      <c r="P12" s="164"/>
      <c r="Q12" s="164"/>
      <c r="R12" s="164"/>
      <c r="S12" s="164"/>
    </row>
    <row r="13" spans="1:39" ht="18" customHeight="1" x14ac:dyDescent="0.4">
      <c r="A13" s="37"/>
      <c r="B13" s="163"/>
      <c r="D13" s="164"/>
      <c r="E13" s="164"/>
      <c r="F13" s="134"/>
      <c r="G13" s="163"/>
      <c r="H13" s="164"/>
      <c r="I13" s="164"/>
      <c r="J13" s="164"/>
      <c r="K13" s="164"/>
      <c r="L13" s="164"/>
      <c r="M13" s="164"/>
      <c r="N13" s="164"/>
      <c r="O13" s="164"/>
      <c r="P13" s="164"/>
      <c r="Q13" s="164"/>
      <c r="R13" s="164"/>
      <c r="S13" s="164"/>
    </row>
    <row r="14" spans="1:39" ht="24.75" customHeight="1" x14ac:dyDescent="0.4">
      <c r="A14" s="37" t="s">
        <v>3</v>
      </c>
      <c r="B14" s="163" t="s">
        <v>8</v>
      </c>
      <c r="C14" s="164"/>
      <c r="D14" s="164"/>
      <c r="E14" s="164"/>
      <c r="H14" s="164"/>
      <c r="I14" s="164"/>
      <c r="J14" s="164"/>
      <c r="K14" s="164"/>
      <c r="L14" s="164"/>
      <c r="M14" s="164"/>
      <c r="N14" s="164"/>
      <c r="O14" s="164"/>
      <c r="P14" s="164"/>
      <c r="Q14" s="164"/>
      <c r="R14" s="164"/>
      <c r="S14" s="164"/>
    </row>
    <row r="15" spans="1:39" ht="24.75" customHeight="1" x14ac:dyDescent="0.4">
      <c r="A15" s="37"/>
      <c r="B15" s="163"/>
      <c r="C15" s="164"/>
      <c r="D15" s="164"/>
      <c r="E15" s="164"/>
      <c r="H15" s="164"/>
      <c r="I15" s="164"/>
      <c r="J15" s="164"/>
      <c r="K15" s="163" t="s">
        <v>371</v>
      </c>
      <c r="L15" s="164"/>
      <c r="M15" s="164"/>
      <c r="N15" s="164"/>
      <c r="O15" s="164"/>
      <c r="P15" s="164"/>
      <c r="Q15" s="164"/>
      <c r="R15" s="164"/>
      <c r="S15" s="164"/>
    </row>
    <row r="16" spans="1:39" ht="24.75" customHeight="1" x14ac:dyDescent="0.4">
      <c r="A16" s="37"/>
      <c r="B16" s="164"/>
      <c r="C16" s="164"/>
      <c r="D16" s="164"/>
      <c r="E16" s="164"/>
      <c r="F16" s="203"/>
      <c r="G16" s="163" t="s">
        <v>10</v>
      </c>
      <c r="H16" s="164"/>
      <c r="I16" s="164"/>
      <c r="J16" s="226"/>
      <c r="K16" s="227"/>
      <c r="L16" s="226" t="s">
        <v>11</v>
      </c>
      <c r="M16" s="226"/>
      <c r="N16" s="227"/>
      <c r="O16" s="226" t="s">
        <v>12</v>
      </c>
      <c r="P16" s="226"/>
      <c r="Q16" s="227"/>
      <c r="R16" s="226" t="s">
        <v>13</v>
      </c>
      <c r="S16" s="226"/>
      <c r="T16" s="227"/>
      <c r="U16" s="226" t="s">
        <v>14</v>
      </c>
      <c r="V16" s="226"/>
      <c r="W16" s="226"/>
      <c r="AK16" s="205">
        <v>1</v>
      </c>
    </row>
    <row r="17" spans="1:37" ht="24.75" customHeight="1" x14ac:dyDescent="0.4">
      <c r="A17" s="37"/>
      <c r="B17" s="164"/>
      <c r="C17" s="164"/>
      <c r="D17" s="164"/>
      <c r="E17" s="164"/>
      <c r="F17" s="203"/>
      <c r="G17" s="163" t="s">
        <v>15</v>
      </c>
      <c r="H17" s="164"/>
      <c r="I17" s="164"/>
      <c r="J17" s="226"/>
      <c r="K17" s="227"/>
      <c r="L17" s="226"/>
      <c r="M17" s="226"/>
      <c r="N17" s="227"/>
      <c r="O17" s="226"/>
      <c r="P17" s="226"/>
      <c r="Q17" s="227"/>
      <c r="R17" s="226"/>
      <c r="S17" s="226"/>
      <c r="T17" s="227"/>
      <c r="U17" s="226"/>
      <c r="V17" s="226"/>
      <c r="W17" s="226"/>
      <c r="X17" s="163"/>
      <c r="Y17" s="163"/>
    </row>
    <row r="18" spans="1:37" ht="24.75" customHeight="1" x14ac:dyDescent="0.4">
      <c r="A18" s="37"/>
      <c r="B18" s="164"/>
      <c r="C18" s="164"/>
      <c r="D18" s="164"/>
      <c r="E18" s="164"/>
      <c r="F18" s="56"/>
      <c r="G18" s="49" t="s">
        <v>16</v>
      </c>
      <c r="H18" s="164"/>
      <c r="I18" s="164"/>
      <c r="J18" s="163"/>
      <c r="K18" s="163"/>
      <c r="L18" s="164"/>
      <c r="M18" s="164"/>
      <c r="N18" s="163"/>
      <c r="O18" s="163"/>
      <c r="P18" s="163"/>
      <c r="Q18" s="164"/>
      <c r="R18" s="163"/>
      <c r="S18" s="163"/>
      <c r="U18" s="163"/>
      <c r="V18" s="163"/>
      <c r="X18" s="163"/>
      <c r="Y18" s="163"/>
    </row>
    <row r="19" spans="1:37" ht="24.75" customHeight="1" x14ac:dyDescent="0.4">
      <c r="A19" s="37"/>
      <c r="B19" s="164"/>
      <c r="C19" s="164"/>
      <c r="D19" s="164"/>
      <c r="E19" s="164"/>
      <c r="F19" s="56"/>
      <c r="G19" s="49" t="s">
        <v>372</v>
      </c>
      <c r="H19" s="164"/>
      <c r="I19" s="164"/>
      <c r="J19" s="163"/>
      <c r="K19" s="163"/>
      <c r="L19" s="164"/>
      <c r="M19" s="164"/>
      <c r="N19" s="163"/>
      <c r="O19" s="163"/>
      <c r="P19" s="163"/>
      <c r="Q19" s="164"/>
      <c r="R19" s="163"/>
      <c r="S19" s="163"/>
      <c r="U19" s="163"/>
      <c r="V19" s="163"/>
      <c r="X19" s="163"/>
      <c r="Y19" s="163"/>
    </row>
    <row r="20" spans="1:37" ht="18" customHeight="1" x14ac:dyDescent="0.4">
      <c r="A20" s="37"/>
      <c r="B20" s="163"/>
      <c r="D20" s="164"/>
      <c r="E20" s="164"/>
      <c r="H20" s="164"/>
      <c r="I20" s="164"/>
      <c r="J20" s="164"/>
      <c r="K20" s="164"/>
      <c r="L20" s="164"/>
      <c r="M20" s="164"/>
      <c r="N20" s="164"/>
      <c r="O20" s="164"/>
      <c r="P20" s="164"/>
      <c r="Q20" s="164"/>
      <c r="R20" s="164"/>
      <c r="S20" s="164"/>
    </row>
    <row r="21" spans="1:37" ht="24.75" customHeight="1" x14ac:dyDescent="0.4">
      <c r="A21" s="37" t="s">
        <v>4</v>
      </c>
      <c r="B21" s="163" t="s">
        <v>17</v>
      </c>
      <c r="D21" s="164"/>
      <c r="E21" s="164"/>
      <c r="H21" s="164"/>
      <c r="I21" s="164"/>
      <c r="R21" s="164"/>
      <c r="S21" s="164"/>
    </row>
    <row r="22" spans="1:37" ht="24.75" customHeight="1" x14ac:dyDescent="0.4">
      <c r="A22" s="37"/>
      <c r="B22" s="163"/>
      <c r="D22" s="164"/>
      <c r="E22" s="164"/>
      <c r="H22" s="164"/>
      <c r="I22" s="164"/>
      <c r="J22" s="265"/>
      <c r="K22" s="265"/>
      <c r="L22" s="265"/>
      <c r="M22" s="265"/>
      <c r="N22" s="265"/>
      <c r="O22" s="265"/>
      <c r="P22" s="265"/>
      <c r="Q22" s="164" t="s">
        <v>6</v>
      </c>
      <c r="R22" s="164"/>
      <c r="S22" s="164"/>
      <c r="AK22" s="205">
        <f>IF(AK24=TRUE,1,IF(J22&gt;=2,1,0))</f>
        <v>0</v>
      </c>
    </row>
    <row r="23" spans="1:37" ht="24.75" customHeight="1" x14ac:dyDescent="0.4">
      <c r="A23" s="37"/>
      <c r="B23" s="163" t="s">
        <v>215</v>
      </c>
      <c r="D23" s="164"/>
      <c r="E23" s="164"/>
      <c r="H23" s="164"/>
      <c r="I23" s="164"/>
      <c r="J23" s="164"/>
      <c r="K23" s="164"/>
      <c r="L23" s="164"/>
      <c r="M23" s="164"/>
      <c r="N23" s="164"/>
      <c r="O23" s="164"/>
      <c r="P23" s="164"/>
      <c r="Q23" s="164"/>
      <c r="R23" s="164"/>
      <c r="S23" s="164"/>
    </row>
    <row r="24" spans="1:37" ht="24.75" customHeight="1" x14ac:dyDescent="0.4">
      <c r="A24" s="37"/>
      <c r="B24" s="163" t="s">
        <v>142</v>
      </c>
      <c r="D24" s="164"/>
      <c r="E24" s="164"/>
      <c r="H24" s="164"/>
      <c r="I24" s="164"/>
      <c r="J24" s="164"/>
      <c r="K24" s="164"/>
      <c r="L24" s="164"/>
      <c r="M24" s="164"/>
      <c r="N24" s="164"/>
      <c r="O24" s="164"/>
      <c r="P24" s="164"/>
      <c r="Q24" s="164"/>
      <c r="R24" s="164"/>
      <c r="S24" s="164"/>
      <c r="AG24" s="203"/>
      <c r="AK24" s="205" t="b">
        <v>0</v>
      </c>
    </row>
    <row r="25" spans="1:37" ht="18" customHeight="1" x14ac:dyDescent="0.4">
      <c r="A25" s="37"/>
      <c r="D25" s="164"/>
      <c r="E25" s="164"/>
      <c r="H25" s="164"/>
      <c r="I25" s="164"/>
      <c r="J25" s="164"/>
      <c r="K25" s="164"/>
      <c r="L25" s="164"/>
      <c r="M25" s="164"/>
      <c r="N25" s="164"/>
      <c r="O25" s="164"/>
      <c r="P25" s="164"/>
      <c r="Q25" s="164"/>
      <c r="R25" s="164"/>
      <c r="S25" s="164"/>
      <c r="AK25" s="205">
        <f>IF(AK26=TRUE,1,0)</f>
        <v>0</v>
      </c>
    </row>
    <row r="26" spans="1:37" ht="24.75" customHeight="1" x14ac:dyDescent="0.4">
      <c r="A26" s="37" t="s">
        <v>18</v>
      </c>
      <c r="B26" s="163" t="s">
        <v>373</v>
      </c>
      <c r="D26" s="164"/>
      <c r="E26" s="164"/>
      <c r="H26" s="164"/>
      <c r="I26" s="164"/>
      <c r="J26" s="164"/>
      <c r="K26" s="164"/>
      <c r="L26" s="164"/>
      <c r="M26" s="164"/>
      <c r="N26" s="164"/>
      <c r="O26" s="164"/>
      <c r="P26" s="164"/>
      <c r="Q26" s="164"/>
      <c r="R26" s="164"/>
      <c r="S26" s="164"/>
      <c r="AG26" s="203"/>
      <c r="AK26" s="205" t="b">
        <v>0</v>
      </c>
    </row>
    <row r="27" spans="1:37" ht="24.75" customHeight="1" x14ac:dyDescent="0.4">
      <c r="A27" s="37"/>
      <c r="B27" s="163" t="s">
        <v>374</v>
      </c>
      <c r="D27" s="164"/>
      <c r="E27" s="164"/>
      <c r="H27" s="164"/>
      <c r="I27" s="164"/>
      <c r="J27" s="164"/>
      <c r="K27" s="164"/>
      <c r="L27" s="164"/>
      <c r="M27" s="164"/>
      <c r="N27" s="164"/>
      <c r="O27" s="164"/>
      <c r="P27" s="164"/>
      <c r="Q27" s="164"/>
      <c r="R27" s="164"/>
      <c r="S27" s="164"/>
      <c r="AG27" s="128"/>
    </row>
    <row r="28" spans="1:37" ht="18" customHeight="1" x14ac:dyDescent="0.4">
      <c r="A28" s="37"/>
      <c r="B28" s="163"/>
      <c r="D28" s="164"/>
      <c r="E28" s="164"/>
      <c r="H28" s="164"/>
      <c r="I28" s="164"/>
      <c r="J28" s="164"/>
      <c r="K28" s="164"/>
      <c r="L28" s="164"/>
      <c r="M28" s="164"/>
      <c r="N28" s="164"/>
      <c r="O28" s="164"/>
      <c r="P28" s="164"/>
      <c r="Q28" s="164"/>
      <c r="R28" s="164"/>
      <c r="S28" s="164"/>
    </row>
    <row r="29" spans="1:37" ht="24.75" customHeight="1" x14ac:dyDescent="0.4">
      <c r="A29" s="37" t="s">
        <v>140</v>
      </c>
      <c r="B29" s="56" t="s">
        <v>375</v>
      </c>
      <c r="E29" s="164"/>
      <c r="G29" s="164"/>
      <c r="H29" s="164"/>
      <c r="I29" s="164"/>
      <c r="J29" s="164"/>
      <c r="K29" s="164"/>
      <c r="L29" s="196"/>
      <c r="M29" s="164"/>
      <c r="N29" s="164"/>
      <c r="O29" s="164"/>
      <c r="P29" s="164"/>
      <c r="Q29" s="164"/>
      <c r="R29" s="164"/>
      <c r="S29" s="164"/>
    </row>
    <row r="30" spans="1:37" ht="24.75" customHeight="1" x14ac:dyDescent="0.4">
      <c r="A30" s="37"/>
      <c r="B30" s="56" t="s">
        <v>376</v>
      </c>
      <c r="E30" s="164"/>
      <c r="G30" s="164"/>
      <c r="H30" s="164"/>
      <c r="I30" s="164"/>
      <c r="J30" s="164"/>
      <c r="K30" s="164"/>
      <c r="L30" s="196"/>
      <c r="M30" s="164"/>
      <c r="N30" s="164"/>
      <c r="O30" s="164"/>
      <c r="P30" s="164"/>
      <c r="Q30" s="164"/>
      <c r="R30" s="164"/>
      <c r="S30" s="164"/>
    </row>
    <row r="31" spans="1:37" ht="24.75" customHeight="1" x14ac:dyDescent="0.4">
      <c r="A31" s="37"/>
      <c r="B31" s="36" t="s">
        <v>86</v>
      </c>
      <c r="E31" s="164"/>
      <c r="G31" s="164"/>
      <c r="H31" s="164"/>
      <c r="I31" s="164"/>
      <c r="J31" s="164"/>
      <c r="K31" s="164"/>
      <c r="L31" s="164"/>
      <c r="M31" s="164"/>
      <c r="N31" s="164"/>
      <c r="O31" s="164"/>
      <c r="P31" s="164"/>
      <c r="Q31" s="164"/>
      <c r="R31" s="164"/>
      <c r="S31" s="164"/>
    </row>
    <row r="32" spans="1:37" ht="24.75" customHeight="1" x14ac:dyDescent="0.4">
      <c r="A32" s="37"/>
      <c r="B32" s="56" t="s">
        <v>377</v>
      </c>
      <c r="E32" s="164"/>
      <c r="G32" s="164"/>
      <c r="H32" s="164"/>
      <c r="I32" s="164"/>
      <c r="J32" s="164"/>
      <c r="K32" s="164"/>
      <c r="L32" s="164"/>
      <c r="M32" s="164"/>
      <c r="N32" s="164"/>
      <c r="O32" s="164"/>
      <c r="P32" s="164"/>
      <c r="Q32" s="164"/>
      <c r="R32" s="164"/>
      <c r="S32" s="164"/>
    </row>
    <row r="33" spans="1:33" ht="24.75" customHeight="1" x14ac:dyDescent="0.4">
      <c r="A33" s="37"/>
      <c r="C33" s="96" t="str">
        <f>IF($AK$16=1,"☑","□")</f>
        <v>☑</v>
      </c>
      <c r="D33" s="163" t="s">
        <v>89</v>
      </c>
      <c r="E33" s="164"/>
      <c r="F33" s="164"/>
      <c r="G33" s="164"/>
      <c r="H33" s="164"/>
      <c r="I33" s="164"/>
      <c r="J33" s="96" t="str">
        <f>IF($AK$16=2,"☑","□")</f>
        <v>□</v>
      </c>
      <c r="K33" s="163" t="s">
        <v>90</v>
      </c>
      <c r="L33" s="164"/>
      <c r="M33" s="164"/>
      <c r="N33" s="164"/>
      <c r="O33" s="164"/>
      <c r="P33" s="164"/>
      <c r="Q33" s="96" t="str">
        <f>IF($AK$16=3,"☑","□")</f>
        <v>□</v>
      </c>
      <c r="R33" s="163" t="s">
        <v>91</v>
      </c>
      <c r="S33" s="164"/>
      <c r="T33" s="164"/>
      <c r="U33" s="164"/>
      <c r="V33" s="164"/>
      <c r="X33" s="96" t="str">
        <f>IF($AK$16=4,"☑","□")</f>
        <v>□</v>
      </c>
      <c r="Y33" s="163" t="s">
        <v>92</v>
      </c>
      <c r="Z33" s="164"/>
      <c r="AA33" s="164"/>
      <c r="AB33" s="164"/>
      <c r="AC33" s="164"/>
    </row>
    <row r="34" spans="1:33" ht="18" customHeight="1" x14ac:dyDescent="0.4">
      <c r="A34" s="37"/>
      <c r="G34" s="164"/>
      <c r="H34" s="164"/>
      <c r="I34" s="164"/>
      <c r="J34" s="164"/>
      <c r="K34" s="164"/>
      <c r="L34" s="164"/>
      <c r="M34" s="164"/>
      <c r="N34" s="164"/>
      <c r="O34" s="164"/>
      <c r="P34" s="164"/>
      <c r="Q34" s="164"/>
      <c r="R34" s="164"/>
      <c r="S34" s="164"/>
    </row>
    <row r="35" spans="1:33" ht="24.75" customHeight="1" x14ac:dyDescent="0.4">
      <c r="A35" s="37"/>
      <c r="B35" s="56" t="s">
        <v>146</v>
      </c>
      <c r="H35" s="164"/>
      <c r="I35" s="164"/>
      <c r="J35" s="164"/>
      <c r="K35" s="164"/>
      <c r="L35" s="164"/>
      <c r="M35" s="164"/>
      <c r="N35" s="164"/>
      <c r="O35" s="164"/>
      <c r="P35" s="164"/>
      <c r="Q35" s="164"/>
      <c r="R35" s="164"/>
      <c r="S35" s="164"/>
    </row>
    <row r="36" spans="1:33" ht="24.75" customHeight="1" x14ac:dyDescent="0.4">
      <c r="A36" s="37"/>
      <c r="B36" s="56" t="s">
        <v>378</v>
      </c>
      <c r="H36" s="164"/>
      <c r="I36" s="164"/>
      <c r="J36" s="164"/>
      <c r="K36" s="164"/>
      <c r="L36" s="164"/>
      <c r="M36" s="164"/>
      <c r="N36" s="164"/>
      <c r="O36" s="164"/>
      <c r="P36" s="164"/>
      <c r="Q36" s="164"/>
      <c r="R36" s="164"/>
      <c r="S36" s="164"/>
    </row>
    <row r="37" spans="1:33" ht="24.75" customHeight="1" x14ac:dyDescent="0.4">
      <c r="A37" s="37"/>
      <c r="C37" s="96" t="str">
        <f>IF($AK$16=1,"☑","□")</f>
        <v>☑</v>
      </c>
      <c r="D37" s="163" t="s">
        <v>88</v>
      </c>
      <c r="E37" s="164"/>
      <c r="F37" s="164"/>
      <c r="G37" s="164"/>
      <c r="H37" s="164"/>
      <c r="I37" s="164"/>
      <c r="J37" s="96" t="str">
        <f>IF($AK$16=2,"☑","□")</f>
        <v>□</v>
      </c>
      <c r="K37" s="163" t="s">
        <v>93</v>
      </c>
      <c r="L37" s="164"/>
      <c r="M37" s="164"/>
      <c r="N37" s="164"/>
      <c r="O37" s="164"/>
      <c r="P37" s="164"/>
      <c r="Q37" s="96" t="str">
        <f>IF($AK$16=3,"☑","□")</f>
        <v>□</v>
      </c>
      <c r="R37" s="163" t="s">
        <v>94</v>
      </c>
      <c r="S37" s="164"/>
      <c r="T37" s="164"/>
      <c r="U37" s="164"/>
      <c r="V37" s="164"/>
      <c r="X37" s="96" t="str">
        <f>IF($AK$16=4,"☑","□")</f>
        <v>□</v>
      </c>
      <c r="Y37" s="163" t="s">
        <v>95</v>
      </c>
      <c r="Z37" s="164"/>
      <c r="AA37" s="164"/>
      <c r="AB37" s="164"/>
      <c r="AC37" s="164"/>
    </row>
    <row r="38" spans="1:33" ht="18" customHeight="1" x14ac:dyDescent="0.4">
      <c r="A38" s="37"/>
      <c r="F38" s="164"/>
      <c r="G38" s="164"/>
      <c r="H38" s="164"/>
      <c r="I38" s="164"/>
      <c r="J38" s="164"/>
      <c r="K38" s="164"/>
      <c r="L38" s="164"/>
      <c r="M38" s="164"/>
      <c r="N38" s="164"/>
      <c r="O38" s="164"/>
      <c r="P38" s="164"/>
      <c r="Q38" s="164"/>
      <c r="R38" s="164"/>
      <c r="S38" s="164"/>
    </row>
    <row r="39" spans="1:33" ht="24.75" customHeight="1" x14ac:dyDescent="0.4">
      <c r="A39" s="37"/>
      <c r="B39" s="36" t="s">
        <v>246</v>
      </c>
      <c r="D39" s="164"/>
      <c r="E39" s="164"/>
      <c r="I39" s="164"/>
      <c r="J39" s="164"/>
      <c r="K39" s="164"/>
      <c r="L39" s="164"/>
    </row>
    <row r="40" spans="1:33" ht="24.75" customHeight="1" x14ac:dyDescent="0.4">
      <c r="A40" s="37"/>
      <c r="B40" s="36"/>
      <c r="C40" s="231" t="s">
        <v>216</v>
      </c>
      <c r="D40" s="231"/>
      <c r="E40" s="231"/>
      <c r="F40" s="231"/>
      <c r="G40" s="231"/>
      <c r="H40" s="231" t="s">
        <v>217</v>
      </c>
      <c r="I40" s="231"/>
      <c r="J40" s="231"/>
      <c r="K40" s="231"/>
      <c r="L40" s="231"/>
      <c r="M40" s="231"/>
      <c r="N40" s="231"/>
      <c r="Q40" s="231" t="s">
        <v>216</v>
      </c>
      <c r="R40" s="231"/>
      <c r="S40" s="231"/>
      <c r="T40" s="231"/>
      <c r="U40" s="231"/>
      <c r="V40" s="231" t="s">
        <v>217</v>
      </c>
      <c r="W40" s="231"/>
      <c r="X40" s="231"/>
      <c r="Y40" s="231"/>
      <c r="Z40" s="231"/>
      <c r="AA40" s="231"/>
      <c r="AB40" s="231"/>
    </row>
    <row r="41" spans="1:33" ht="24.75" customHeight="1" x14ac:dyDescent="0.4">
      <c r="A41" s="37"/>
      <c r="B41" s="36"/>
      <c r="C41" s="232">
        <v>44986</v>
      </c>
      <c r="D41" s="216"/>
      <c r="E41" s="216"/>
      <c r="F41" s="216"/>
      <c r="G41" s="216"/>
      <c r="H41" s="233"/>
      <c r="I41" s="233"/>
      <c r="J41" s="233"/>
      <c r="K41" s="233"/>
      <c r="L41" s="233"/>
      <c r="M41" s="233"/>
      <c r="N41" s="233"/>
      <c r="Q41" s="232">
        <v>45170</v>
      </c>
      <c r="R41" s="216"/>
      <c r="S41" s="216"/>
      <c r="T41" s="216"/>
      <c r="U41" s="216"/>
      <c r="V41" s="233"/>
      <c r="W41" s="233"/>
      <c r="X41" s="233"/>
      <c r="Y41" s="233"/>
      <c r="Z41" s="233"/>
      <c r="AA41" s="233"/>
      <c r="AB41" s="233"/>
    </row>
    <row r="42" spans="1:33" ht="24.75" customHeight="1" x14ac:dyDescent="0.4">
      <c r="A42" s="37"/>
      <c r="B42" s="36"/>
      <c r="C42" s="232">
        <v>45017</v>
      </c>
      <c r="D42" s="216"/>
      <c r="E42" s="216"/>
      <c r="F42" s="216"/>
      <c r="G42" s="216"/>
      <c r="H42" s="233"/>
      <c r="I42" s="233"/>
      <c r="J42" s="233"/>
      <c r="K42" s="233"/>
      <c r="L42" s="233"/>
      <c r="M42" s="233"/>
      <c r="N42" s="233"/>
      <c r="Q42" s="232">
        <v>45200</v>
      </c>
      <c r="R42" s="216"/>
      <c r="S42" s="216"/>
      <c r="T42" s="216"/>
      <c r="U42" s="216"/>
      <c r="V42" s="233"/>
      <c r="W42" s="233"/>
      <c r="X42" s="233"/>
      <c r="Y42" s="233"/>
      <c r="Z42" s="233"/>
      <c r="AA42" s="233"/>
      <c r="AB42" s="233"/>
    </row>
    <row r="43" spans="1:33" ht="24.75" customHeight="1" x14ac:dyDescent="0.4">
      <c r="A43" s="37"/>
      <c r="B43" s="36"/>
      <c r="C43" s="232">
        <v>45047</v>
      </c>
      <c r="D43" s="216"/>
      <c r="E43" s="216"/>
      <c r="F43" s="216"/>
      <c r="G43" s="216"/>
      <c r="H43" s="233"/>
      <c r="I43" s="233"/>
      <c r="J43" s="233"/>
      <c r="K43" s="233"/>
      <c r="L43" s="233"/>
      <c r="M43" s="233"/>
      <c r="N43" s="233"/>
      <c r="Q43" s="232">
        <v>45231</v>
      </c>
      <c r="R43" s="216"/>
      <c r="S43" s="216"/>
      <c r="T43" s="216"/>
      <c r="U43" s="216"/>
      <c r="V43" s="233"/>
      <c r="W43" s="233"/>
      <c r="X43" s="233"/>
      <c r="Y43" s="233"/>
      <c r="Z43" s="233"/>
      <c r="AA43" s="233"/>
      <c r="AB43" s="233"/>
    </row>
    <row r="44" spans="1:33" ht="24.75" customHeight="1" x14ac:dyDescent="0.4">
      <c r="A44" s="37"/>
      <c r="B44" s="36"/>
      <c r="C44" s="232">
        <v>45078</v>
      </c>
      <c r="D44" s="216"/>
      <c r="E44" s="216"/>
      <c r="F44" s="216"/>
      <c r="G44" s="216"/>
      <c r="H44" s="233"/>
      <c r="I44" s="233"/>
      <c r="J44" s="233"/>
      <c r="K44" s="233"/>
      <c r="L44" s="233"/>
      <c r="M44" s="233"/>
      <c r="N44" s="233"/>
      <c r="Q44" s="232">
        <v>45261</v>
      </c>
      <c r="R44" s="216"/>
      <c r="S44" s="216"/>
      <c r="T44" s="216"/>
      <c r="U44" s="216"/>
      <c r="V44" s="233"/>
      <c r="W44" s="233"/>
      <c r="X44" s="233"/>
      <c r="Y44" s="233"/>
      <c r="Z44" s="233"/>
      <c r="AA44" s="233"/>
      <c r="AB44" s="233"/>
    </row>
    <row r="45" spans="1:33" ht="24.75" customHeight="1" x14ac:dyDescent="0.4">
      <c r="A45" s="37"/>
      <c r="B45" s="36"/>
      <c r="C45" s="232">
        <v>45108</v>
      </c>
      <c r="D45" s="216"/>
      <c r="E45" s="216"/>
      <c r="F45" s="216"/>
      <c r="G45" s="216"/>
      <c r="H45" s="233"/>
      <c r="I45" s="233"/>
      <c r="J45" s="233"/>
      <c r="K45" s="233"/>
      <c r="L45" s="233"/>
      <c r="M45" s="233"/>
      <c r="N45" s="233"/>
      <c r="Q45" s="232">
        <v>45292</v>
      </c>
      <c r="R45" s="216"/>
      <c r="S45" s="216"/>
      <c r="T45" s="216"/>
      <c r="U45" s="216"/>
      <c r="V45" s="233"/>
      <c r="W45" s="233"/>
      <c r="X45" s="233"/>
      <c r="Y45" s="233"/>
      <c r="Z45" s="233"/>
      <c r="AA45" s="233"/>
      <c r="AB45" s="233"/>
    </row>
    <row r="46" spans="1:33" ht="24.75" customHeight="1" x14ac:dyDescent="0.4">
      <c r="A46" s="37"/>
      <c r="B46" s="36"/>
      <c r="C46" s="232">
        <v>45139</v>
      </c>
      <c r="D46" s="216"/>
      <c r="E46" s="216"/>
      <c r="F46" s="216"/>
      <c r="G46" s="216"/>
      <c r="H46" s="233"/>
      <c r="I46" s="233"/>
      <c r="J46" s="233"/>
      <c r="K46" s="233"/>
      <c r="L46" s="233"/>
      <c r="M46" s="233"/>
      <c r="N46" s="233"/>
      <c r="Q46" s="232">
        <v>45323</v>
      </c>
      <c r="R46" s="216"/>
      <c r="S46" s="216"/>
      <c r="T46" s="216"/>
      <c r="U46" s="216"/>
      <c r="V46" s="233"/>
      <c r="W46" s="233"/>
      <c r="X46" s="233"/>
      <c r="Y46" s="233"/>
      <c r="Z46" s="233"/>
      <c r="AA46" s="233"/>
      <c r="AB46" s="233"/>
    </row>
    <row r="47" spans="1:33" ht="18" customHeight="1" x14ac:dyDescent="0.4">
      <c r="A47" s="37"/>
      <c r="B47" s="36"/>
    </row>
    <row r="48" spans="1:33" ht="24.75" customHeight="1" x14ac:dyDescent="0.4">
      <c r="A48" s="37"/>
      <c r="C48" s="234" t="s">
        <v>243</v>
      </c>
      <c r="D48" s="234"/>
      <c r="E48" s="234"/>
      <c r="F48" s="234"/>
      <c r="G48" s="234"/>
      <c r="H48" s="234"/>
      <c r="I48" s="234"/>
      <c r="J48" s="234"/>
      <c r="K48" s="234"/>
      <c r="L48" s="234"/>
      <c r="M48" s="266">
        <f>IFERROR(AVERAGE(H41:N46,V41:AB46),0)</f>
        <v>0</v>
      </c>
      <c r="N48" s="266"/>
      <c r="O48" s="266"/>
      <c r="P48" s="266"/>
      <c r="Q48" s="266"/>
      <c r="R48" s="266"/>
      <c r="S48" s="266"/>
      <c r="T48" s="164" t="s">
        <v>19</v>
      </c>
      <c r="V48" s="163" t="s">
        <v>20</v>
      </c>
      <c r="W48" s="36"/>
      <c r="X48" s="164"/>
      <c r="Y48" s="36"/>
      <c r="Z48" s="267"/>
      <c r="AA48" s="267"/>
      <c r="AB48" s="267"/>
      <c r="AC48" s="267"/>
      <c r="AD48" s="267"/>
      <c r="AE48" s="267"/>
      <c r="AF48" s="267"/>
      <c r="AG48" s="164" t="s">
        <v>403</v>
      </c>
    </row>
    <row r="49" spans="1:37" ht="24.75" customHeight="1" x14ac:dyDescent="0.4">
      <c r="A49" s="37"/>
      <c r="B49" s="237" t="s">
        <v>229</v>
      </c>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row>
    <row r="50" spans="1:37" ht="24.75" customHeight="1" x14ac:dyDescent="0.4">
      <c r="A50" s="37"/>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row>
    <row r="51" spans="1:37" ht="24.75" customHeight="1" x14ac:dyDescent="0.4">
      <c r="A51" s="37"/>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row>
    <row r="52" spans="1:37" ht="18" customHeight="1" x14ac:dyDescent="0.4">
      <c r="A52" s="37"/>
      <c r="C52" s="49"/>
      <c r="D52" s="164"/>
      <c r="E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row>
    <row r="53" spans="1:37" ht="24.75" customHeight="1" x14ac:dyDescent="0.4">
      <c r="A53" s="37"/>
      <c r="B53" s="163" t="s">
        <v>145</v>
      </c>
      <c r="C53" s="36"/>
      <c r="D53" s="164"/>
      <c r="E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row>
    <row r="54" spans="1:37" ht="24.75" customHeight="1" x14ac:dyDescent="0.4">
      <c r="A54" s="37"/>
      <c r="B54" s="163" t="s">
        <v>379</v>
      </c>
      <c r="C54" s="36"/>
      <c r="D54" s="164"/>
      <c r="E54" s="164"/>
      <c r="G54" s="164"/>
      <c r="H54" s="164"/>
      <c r="I54" s="164"/>
      <c r="J54" s="164"/>
      <c r="K54" s="164"/>
      <c r="L54" s="164"/>
      <c r="AK54" s="205" t="s">
        <v>220</v>
      </c>
    </row>
    <row r="55" spans="1:37" ht="30" customHeight="1" x14ac:dyDescent="0.4">
      <c r="A55" s="37"/>
      <c r="B55" s="163"/>
      <c r="C55" s="36"/>
      <c r="D55" s="164"/>
      <c r="E55" s="164"/>
      <c r="I55" s="239" t="s">
        <v>218</v>
      </c>
      <c r="J55" s="240"/>
      <c r="K55" s="240"/>
      <c r="L55" s="241"/>
      <c r="M55" s="242" t="s">
        <v>219</v>
      </c>
      <c r="N55" s="243"/>
      <c r="O55" s="243"/>
      <c r="P55" s="243"/>
      <c r="Q55" s="243"/>
      <c r="R55" s="243"/>
      <c r="S55" s="243"/>
    </row>
    <row r="56" spans="1:37" ht="24.75" customHeight="1" x14ac:dyDescent="0.4">
      <c r="A56" s="37"/>
      <c r="B56" s="163"/>
      <c r="C56" s="36"/>
      <c r="D56" s="164"/>
      <c r="E56" s="164"/>
      <c r="I56" s="268">
        <v>45261</v>
      </c>
      <c r="J56" s="268"/>
      <c r="K56" s="268"/>
      <c r="L56" s="268"/>
      <c r="M56" s="245"/>
      <c r="N56" s="245"/>
      <c r="O56" s="245"/>
      <c r="P56" s="245"/>
      <c r="Q56" s="245"/>
      <c r="R56" s="245"/>
      <c r="S56" s="245"/>
    </row>
    <row r="57" spans="1:37" ht="24.75" customHeight="1" x14ac:dyDescent="0.4">
      <c r="A57" s="37"/>
      <c r="B57" s="163"/>
      <c r="C57" s="36"/>
      <c r="D57" s="164"/>
      <c r="E57" s="164"/>
      <c r="I57" s="268">
        <v>45292</v>
      </c>
      <c r="J57" s="268"/>
      <c r="K57" s="268"/>
      <c r="L57" s="268"/>
      <c r="M57" s="245"/>
      <c r="N57" s="245"/>
      <c r="O57" s="245"/>
      <c r="P57" s="245"/>
      <c r="Q57" s="245"/>
      <c r="R57" s="245"/>
      <c r="S57" s="245"/>
    </row>
    <row r="58" spans="1:37" ht="24.75" customHeight="1" x14ac:dyDescent="0.4">
      <c r="A58" s="37"/>
      <c r="B58" s="163"/>
      <c r="C58" s="36"/>
      <c r="D58" s="164"/>
      <c r="E58" s="164"/>
      <c r="I58" s="268">
        <v>45323</v>
      </c>
      <c r="J58" s="268"/>
      <c r="K58" s="268"/>
      <c r="L58" s="268"/>
      <c r="M58" s="245"/>
      <c r="N58" s="245"/>
      <c r="O58" s="245"/>
      <c r="P58" s="245"/>
      <c r="Q58" s="245"/>
      <c r="R58" s="245"/>
      <c r="S58" s="245"/>
    </row>
    <row r="59" spans="1:37" ht="24.75" customHeight="1" x14ac:dyDescent="0.4">
      <c r="A59" s="37"/>
      <c r="B59" s="163"/>
      <c r="C59" s="36"/>
      <c r="D59" s="164"/>
      <c r="E59" s="164"/>
      <c r="I59" s="197"/>
      <c r="J59" s="197"/>
      <c r="K59" s="197"/>
      <c r="L59" s="197"/>
      <c r="M59" s="198"/>
      <c r="N59" s="198"/>
      <c r="O59" s="198"/>
      <c r="P59" s="198"/>
      <c r="Q59" s="198"/>
      <c r="R59" s="198"/>
      <c r="S59" s="198"/>
    </row>
    <row r="60" spans="1:37" ht="24.75" customHeight="1" x14ac:dyDescent="0.4">
      <c r="A60" s="37"/>
      <c r="B60" s="163"/>
      <c r="C60" s="234" t="s">
        <v>244</v>
      </c>
      <c r="D60" s="234"/>
      <c r="E60" s="234"/>
      <c r="F60" s="234"/>
      <c r="G60" s="234"/>
      <c r="H60" s="234"/>
      <c r="I60" s="234"/>
      <c r="J60" s="234"/>
      <c r="K60" s="234"/>
      <c r="L60" s="234"/>
      <c r="M60" s="278">
        <f>IFERROR(ROUND(AVERAGE(M56:S58),2),0)</f>
        <v>0</v>
      </c>
      <c r="N60" s="279"/>
      <c r="O60" s="279"/>
      <c r="P60" s="279"/>
      <c r="Q60" s="279"/>
      <c r="R60" s="279"/>
      <c r="S60" s="280"/>
      <c r="T60" s="164" t="s">
        <v>21</v>
      </c>
      <c r="V60" s="163" t="s">
        <v>20</v>
      </c>
      <c r="X60" s="164"/>
      <c r="Z60" s="265"/>
      <c r="AA60" s="265"/>
      <c r="AB60" s="265"/>
      <c r="AC60" s="265"/>
      <c r="AD60" s="265"/>
      <c r="AE60" s="265"/>
      <c r="AF60" s="265"/>
      <c r="AG60" s="164" t="s">
        <v>22</v>
      </c>
      <c r="AK60" s="205">
        <v>780</v>
      </c>
    </row>
    <row r="61" spans="1:37" ht="24.75" customHeight="1" x14ac:dyDescent="0.4">
      <c r="A61" s="37"/>
      <c r="B61" s="237" t="s">
        <v>380</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row>
    <row r="62" spans="1:37" ht="24.75" customHeight="1" x14ac:dyDescent="0.4">
      <c r="A62" s="37"/>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row>
    <row r="63" spans="1:37" ht="24.75" customHeight="1" x14ac:dyDescent="0.4">
      <c r="A63" s="37"/>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row>
    <row r="64" spans="1:37" ht="18" customHeight="1" x14ac:dyDescent="0.4">
      <c r="A64" s="37"/>
      <c r="C64" s="49"/>
      <c r="D64" s="164"/>
      <c r="E64" s="164"/>
      <c r="F64" s="56"/>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row>
    <row r="65" spans="1:36" ht="24.75" customHeight="1" x14ac:dyDescent="0.4">
      <c r="A65" s="37"/>
      <c r="B65" s="163" t="s">
        <v>247</v>
      </c>
      <c r="C65" s="49"/>
      <c r="D65" s="164"/>
      <c r="E65" s="164"/>
      <c r="F65" s="56"/>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6" ht="24.75" customHeight="1" x14ac:dyDescent="0.4">
      <c r="A66" s="145"/>
      <c r="B66" s="128" t="s">
        <v>144</v>
      </c>
      <c r="C66" s="128"/>
      <c r="D66" s="129"/>
      <c r="E66" s="129"/>
      <c r="F66" s="128"/>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7"/>
      <c r="AI66" s="127"/>
      <c r="AJ66" s="127"/>
    </row>
    <row r="67" spans="1:36" ht="24.75" customHeight="1" x14ac:dyDescent="0.4">
      <c r="A67" s="145"/>
      <c r="B67" s="127"/>
      <c r="C67" s="128"/>
      <c r="D67" s="129"/>
      <c r="E67" s="129"/>
      <c r="F67" s="128"/>
      <c r="G67" s="129"/>
      <c r="H67" s="129"/>
      <c r="I67" s="129"/>
      <c r="J67" s="129"/>
      <c r="K67" s="129"/>
      <c r="L67" s="129"/>
      <c r="M67" s="277">
        <f>M60</f>
        <v>0</v>
      </c>
      <c r="N67" s="277"/>
      <c r="O67" s="277"/>
      <c r="P67" s="277"/>
      <c r="Q67" s="277"/>
      <c r="R67" s="277"/>
      <c r="S67" s="277"/>
      <c r="T67" s="129" t="s">
        <v>21</v>
      </c>
      <c r="U67" s="127"/>
      <c r="V67" s="128" t="s">
        <v>20</v>
      </c>
      <c r="W67" s="127"/>
      <c r="X67" s="129"/>
      <c r="Y67" s="127"/>
      <c r="Z67" s="277">
        <f>Z60</f>
        <v>0</v>
      </c>
      <c r="AA67" s="277"/>
      <c r="AB67" s="277"/>
      <c r="AC67" s="277"/>
      <c r="AD67" s="277"/>
      <c r="AE67" s="277"/>
      <c r="AF67" s="277"/>
      <c r="AG67" s="129" t="s">
        <v>22</v>
      </c>
      <c r="AH67" s="127"/>
      <c r="AI67" s="127"/>
      <c r="AJ67" s="127"/>
    </row>
    <row r="68" spans="1:36" ht="24.75" customHeight="1" x14ac:dyDescent="0.4">
      <c r="A68" s="37"/>
      <c r="B68" s="163" t="s">
        <v>143</v>
      </c>
      <c r="C68" s="163"/>
      <c r="D68" s="164"/>
      <c r="E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row>
    <row r="69" spans="1:36" ht="24.75" customHeight="1" x14ac:dyDescent="0.4">
      <c r="A69" s="37"/>
      <c r="C69" s="163"/>
      <c r="D69" s="164"/>
      <c r="E69" s="164"/>
      <c r="G69" s="164"/>
      <c r="H69" s="164"/>
      <c r="I69" s="164"/>
      <c r="J69" s="164"/>
      <c r="K69" s="164"/>
      <c r="L69" s="164"/>
      <c r="M69" s="266">
        <f>M67*AK60</f>
        <v>0</v>
      </c>
      <c r="N69" s="266"/>
      <c r="O69" s="266"/>
      <c r="P69" s="266"/>
      <c r="Q69" s="266"/>
      <c r="R69" s="266"/>
      <c r="S69" s="266"/>
      <c r="T69" s="164" t="s">
        <v>19</v>
      </c>
      <c r="U69" s="36"/>
      <c r="V69" s="163" t="s">
        <v>20</v>
      </c>
      <c r="W69" s="36"/>
      <c r="X69" s="164"/>
      <c r="Y69" s="36"/>
      <c r="Z69" s="266">
        <f>Z67*AK60</f>
        <v>0</v>
      </c>
      <c r="AA69" s="266"/>
      <c r="AB69" s="266"/>
      <c r="AC69" s="266"/>
      <c r="AD69" s="266"/>
      <c r="AE69" s="266"/>
      <c r="AF69" s="266"/>
      <c r="AG69" s="164" t="s">
        <v>403</v>
      </c>
    </row>
    <row r="70" spans="1:36" ht="18" customHeight="1" x14ac:dyDescent="0.4">
      <c r="A70" s="37"/>
      <c r="C70" s="163"/>
      <c r="D70" s="164"/>
      <c r="E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row>
    <row r="71" spans="1:36" ht="24.75" customHeight="1" x14ac:dyDescent="0.4">
      <c r="A71" s="37"/>
      <c r="B71" s="163" t="s">
        <v>147</v>
      </c>
      <c r="C71" s="163"/>
      <c r="D71" s="164"/>
      <c r="E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row>
    <row r="72" spans="1:36" ht="24.75" customHeight="1" x14ac:dyDescent="0.4">
      <c r="A72" s="37"/>
      <c r="B72" s="163"/>
      <c r="C72" s="163"/>
      <c r="D72" s="164"/>
      <c r="E72" s="164"/>
      <c r="F72" s="251" t="s">
        <v>218</v>
      </c>
      <c r="G72" s="251"/>
      <c r="H72" s="251"/>
      <c r="I72" s="251"/>
      <c r="J72" s="251"/>
      <c r="K72" s="251"/>
      <c r="L72" s="252"/>
      <c r="M72" s="242" t="s">
        <v>221</v>
      </c>
      <c r="N72" s="243"/>
      <c r="O72" s="243"/>
      <c r="P72" s="243"/>
      <c r="Q72" s="243"/>
      <c r="R72" s="243"/>
      <c r="S72" s="243"/>
      <c r="T72" s="242" t="s">
        <v>222</v>
      </c>
      <c r="U72" s="243"/>
      <c r="V72" s="243"/>
      <c r="W72" s="243"/>
      <c r="X72" s="243"/>
      <c r="Y72" s="243"/>
      <c r="Z72" s="243"/>
      <c r="AA72" s="164"/>
      <c r="AB72" s="164"/>
      <c r="AC72" s="164"/>
      <c r="AD72" s="164"/>
      <c r="AE72" s="164"/>
      <c r="AF72" s="164"/>
      <c r="AG72" s="164"/>
    </row>
    <row r="73" spans="1:36" ht="24.75" customHeight="1" x14ac:dyDescent="0.4">
      <c r="A73" s="37"/>
      <c r="B73" s="163"/>
      <c r="C73" s="163"/>
      <c r="D73" s="164"/>
      <c r="E73" s="164"/>
      <c r="F73" s="268">
        <v>45261</v>
      </c>
      <c r="G73" s="268"/>
      <c r="H73" s="268"/>
      <c r="I73" s="268"/>
      <c r="J73" s="268"/>
      <c r="K73" s="268"/>
      <c r="L73" s="268"/>
      <c r="M73" s="253"/>
      <c r="N73" s="253"/>
      <c r="O73" s="253"/>
      <c r="P73" s="253"/>
      <c r="Q73" s="253"/>
      <c r="R73" s="253"/>
      <c r="S73" s="253"/>
      <c r="T73" s="253"/>
      <c r="U73" s="253"/>
      <c r="V73" s="253"/>
      <c r="W73" s="253"/>
      <c r="X73" s="253"/>
      <c r="Y73" s="253"/>
      <c r="Z73" s="253"/>
      <c r="AA73" s="164"/>
      <c r="AB73" s="164"/>
      <c r="AC73" s="164"/>
      <c r="AD73" s="164"/>
      <c r="AE73" s="164"/>
      <c r="AF73" s="164"/>
      <c r="AG73" s="164"/>
    </row>
    <row r="74" spans="1:36" ht="24.75" customHeight="1" x14ac:dyDescent="0.4">
      <c r="A74" s="37"/>
      <c r="B74" s="163"/>
      <c r="C74" s="163"/>
      <c r="D74" s="164"/>
      <c r="E74" s="164"/>
      <c r="F74" s="268">
        <v>45292</v>
      </c>
      <c r="G74" s="268"/>
      <c r="H74" s="268"/>
      <c r="I74" s="268"/>
      <c r="J74" s="268"/>
      <c r="K74" s="268"/>
      <c r="L74" s="268"/>
      <c r="M74" s="253"/>
      <c r="N74" s="253"/>
      <c r="O74" s="253"/>
      <c r="P74" s="253"/>
      <c r="Q74" s="253"/>
      <c r="R74" s="253"/>
      <c r="S74" s="253"/>
      <c r="T74" s="253"/>
      <c r="U74" s="253"/>
      <c r="V74" s="253"/>
      <c r="W74" s="253"/>
      <c r="X74" s="253"/>
      <c r="Y74" s="253"/>
      <c r="Z74" s="253"/>
      <c r="AA74" s="164"/>
      <c r="AB74" s="164"/>
      <c r="AC74" s="164"/>
      <c r="AD74" s="164"/>
      <c r="AE74" s="164"/>
      <c r="AF74" s="164"/>
      <c r="AG74" s="164"/>
    </row>
    <row r="75" spans="1:36" ht="24.75" customHeight="1" x14ac:dyDescent="0.4">
      <c r="A75" s="37"/>
      <c r="B75" s="163"/>
      <c r="C75" s="163"/>
      <c r="D75" s="164"/>
      <c r="E75" s="164"/>
      <c r="F75" s="268">
        <v>45323</v>
      </c>
      <c r="G75" s="268"/>
      <c r="H75" s="268"/>
      <c r="I75" s="268"/>
      <c r="J75" s="268"/>
      <c r="K75" s="268"/>
      <c r="L75" s="268"/>
      <c r="M75" s="253"/>
      <c r="N75" s="253"/>
      <c r="O75" s="253"/>
      <c r="P75" s="253"/>
      <c r="Q75" s="253"/>
      <c r="R75" s="253"/>
      <c r="S75" s="253"/>
      <c r="T75" s="253"/>
      <c r="U75" s="253"/>
      <c r="V75" s="253"/>
      <c r="W75" s="253"/>
      <c r="X75" s="253"/>
      <c r="Y75" s="253"/>
      <c r="Z75" s="253"/>
      <c r="AA75" s="164"/>
      <c r="AB75" s="164"/>
      <c r="AC75" s="164"/>
      <c r="AD75" s="164"/>
      <c r="AE75" s="164"/>
      <c r="AF75" s="164"/>
      <c r="AG75" s="164"/>
    </row>
    <row r="76" spans="1:36" ht="13.5" customHeight="1" x14ac:dyDescent="0.4">
      <c r="A76" s="37"/>
      <c r="B76" s="163"/>
      <c r="C76" s="163"/>
      <c r="D76" s="164"/>
      <c r="E76" s="164"/>
      <c r="G76" s="164"/>
      <c r="H76" s="164"/>
      <c r="I76" s="199"/>
      <c r="J76" s="199"/>
      <c r="K76" s="199"/>
      <c r="L76" s="199"/>
      <c r="M76" s="150"/>
      <c r="N76" s="150"/>
      <c r="O76" s="150"/>
      <c r="P76" s="150"/>
      <c r="Q76" s="150"/>
      <c r="R76" s="150"/>
      <c r="S76" s="150"/>
      <c r="T76" s="150"/>
      <c r="U76" s="150"/>
      <c r="V76" s="150"/>
      <c r="W76" s="150"/>
      <c r="X76" s="150"/>
      <c r="Y76" s="150"/>
      <c r="Z76" s="150"/>
      <c r="AA76" s="164"/>
      <c r="AB76" s="164"/>
      <c r="AC76" s="164"/>
      <c r="AD76" s="164"/>
      <c r="AE76" s="164"/>
      <c r="AF76" s="164"/>
      <c r="AG76" s="164"/>
    </row>
    <row r="77" spans="1:36" ht="24.75" customHeight="1" x14ac:dyDescent="0.4">
      <c r="A77" s="37"/>
      <c r="B77" s="163"/>
      <c r="C77" s="163"/>
      <c r="D77" s="164"/>
      <c r="E77" s="164"/>
      <c r="F77" s="268" t="s">
        <v>223</v>
      </c>
      <c r="G77" s="268"/>
      <c r="H77" s="268"/>
      <c r="I77" s="268"/>
      <c r="J77" s="268"/>
      <c r="K77" s="268"/>
      <c r="L77" s="268"/>
      <c r="M77" s="254" t="e">
        <f>AVERAGE(M73:S75)</f>
        <v>#DIV/0!</v>
      </c>
      <c r="N77" s="254"/>
      <c r="O77" s="254"/>
      <c r="P77" s="254"/>
      <c r="Q77" s="254"/>
      <c r="R77" s="254"/>
      <c r="S77" s="254"/>
      <c r="T77" s="254" t="e">
        <f>AVERAGE(T73:Z75)</f>
        <v>#DIV/0!</v>
      </c>
      <c r="U77" s="254"/>
      <c r="V77" s="254"/>
      <c r="W77" s="254"/>
      <c r="X77" s="254"/>
      <c r="Y77" s="254"/>
      <c r="Z77" s="254"/>
      <c r="AA77" s="164"/>
      <c r="AB77" s="164"/>
      <c r="AC77" s="164"/>
      <c r="AD77" s="164"/>
      <c r="AE77" s="164"/>
      <c r="AF77" s="164"/>
      <c r="AG77" s="164"/>
    </row>
    <row r="78" spans="1:36" ht="24.75" customHeight="1" x14ac:dyDescent="0.4">
      <c r="A78" s="37"/>
      <c r="B78" s="163"/>
      <c r="C78" s="163"/>
      <c r="D78" s="164"/>
      <c r="E78" s="164"/>
      <c r="G78" s="164"/>
      <c r="H78" s="164"/>
      <c r="I78" s="197"/>
      <c r="J78" s="197"/>
      <c r="K78" s="197"/>
      <c r="L78" s="197"/>
      <c r="M78" s="198"/>
      <c r="N78" s="198"/>
      <c r="O78" s="198"/>
      <c r="P78" s="198"/>
      <c r="Q78" s="198"/>
      <c r="R78" s="198"/>
      <c r="S78" s="198"/>
      <c r="T78" s="164"/>
      <c r="U78" s="164"/>
      <c r="V78" s="164"/>
      <c r="W78" s="164"/>
      <c r="X78" s="164"/>
      <c r="Y78" s="164"/>
      <c r="Z78" s="164"/>
      <c r="AA78" s="164"/>
      <c r="AB78" s="164"/>
      <c r="AC78" s="164"/>
      <c r="AD78" s="164"/>
      <c r="AE78" s="164"/>
      <c r="AF78" s="164"/>
      <c r="AG78" s="164"/>
    </row>
    <row r="79" spans="1:36" ht="24.75" customHeight="1" x14ac:dyDescent="0.4">
      <c r="A79" s="37"/>
      <c r="C79" s="163"/>
      <c r="D79" s="164"/>
      <c r="E79" s="164"/>
      <c r="F79" s="255" t="s">
        <v>224</v>
      </c>
      <c r="G79" s="255"/>
      <c r="H79" s="255"/>
      <c r="I79" s="255"/>
      <c r="J79" s="255"/>
      <c r="K79" s="255"/>
      <c r="L79" s="255"/>
      <c r="M79" s="276">
        <f>IFERROR(M77/(M77+T77),0)</f>
        <v>0</v>
      </c>
      <c r="N79" s="276"/>
      <c r="O79" s="276"/>
      <c r="P79" s="276"/>
      <c r="Q79" s="276"/>
      <c r="R79" s="276"/>
      <c r="S79" s="276"/>
      <c r="T79" s="164"/>
      <c r="V79" s="163" t="s">
        <v>20</v>
      </c>
      <c r="W79" s="36"/>
      <c r="X79" s="164"/>
      <c r="Y79" s="36"/>
      <c r="Z79" s="272"/>
      <c r="AA79" s="272"/>
      <c r="AB79" s="272"/>
      <c r="AC79" s="272"/>
      <c r="AD79" s="272"/>
      <c r="AE79" s="272"/>
      <c r="AF79" s="272"/>
      <c r="AG79" s="164" t="s">
        <v>404</v>
      </c>
    </row>
    <row r="80" spans="1:36" ht="24.75" customHeight="1" x14ac:dyDescent="0.4">
      <c r="A80" s="37"/>
      <c r="B80" s="237" t="s">
        <v>230</v>
      </c>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row>
    <row r="81" spans="1:37" ht="24.75" customHeight="1" x14ac:dyDescent="0.4">
      <c r="A81" s="37"/>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row>
    <row r="82" spans="1:37" ht="18" customHeight="1" x14ac:dyDescent="0.4">
      <c r="A82" s="37"/>
      <c r="C82" s="163"/>
      <c r="D82" s="164"/>
      <c r="E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row>
    <row r="83" spans="1:37" ht="24.75" customHeight="1" x14ac:dyDescent="0.4">
      <c r="A83" s="37"/>
      <c r="B83" s="163" t="s">
        <v>225</v>
      </c>
      <c r="C83" s="163"/>
      <c r="D83" s="164"/>
      <c r="E83" s="164"/>
      <c r="G83" s="164"/>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c r="AG83" s="164"/>
      <c r="AH83" s="164"/>
    </row>
    <row r="84" spans="1:37" ht="24.75" customHeight="1" x14ac:dyDescent="0.4">
      <c r="A84" s="37"/>
      <c r="B84" s="163"/>
      <c r="D84" s="164"/>
      <c r="E84" s="164"/>
      <c r="G84" s="164"/>
      <c r="H84" s="164"/>
      <c r="I84" s="164"/>
      <c r="J84" s="164"/>
      <c r="K84" s="164"/>
      <c r="L84" s="164"/>
      <c r="M84" s="258" t="e">
        <f>ROUNDDOWN(M69/(M48*M79),4)</f>
        <v>#DIV/0!</v>
      </c>
      <c r="N84" s="258"/>
      <c r="O84" s="258"/>
      <c r="P84" s="258"/>
      <c r="Q84" s="258"/>
      <c r="R84" s="258"/>
      <c r="S84" s="258"/>
      <c r="T84" s="164"/>
      <c r="U84" s="36"/>
      <c r="V84" s="163" t="s">
        <v>20</v>
      </c>
      <c r="W84" s="36"/>
      <c r="X84" s="164"/>
      <c r="Y84" s="36"/>
      <c r="Z84" s="258" t="e">
        <f>ROUNDDOWN(Z69/(Z48*Z79),4)</f>
        <v>#DIV/0!</v>
      </c>
      <c r="AA84" s="258"/>
      <c r="AB84" s="258"/>
      <c r="AC84" s="258"/>
      <c r="AD84" s="258"/>
      <c r="AE84" s="258"/>
      <c r="AF84" s="258"/>
      <c r="AG84" s="164" t="s">
        <v>23</v>
      </c>
      <c r="AK84" s="204" t="e">
        <f>IF(M84&lt;0.012,1,0)</f>
        <v>#DIV/0!</v>
      </c>
    </row>
    <row r="85" spans="1:37" ht="18" customHeight="1" x14ac:dyDescent="0.4">
      <c r="A85" s="37"/>
      <c r="B85" s="163"/>
      <c r="D85" s="49"/>
      <c r="E85" s="164"/>
      <c r="F85" s="49"/>
      <c r="G85" s="164"/>
      <c r="H85" s="164"/>
      <c r="I85" s="164"/>
      <c r="J85" s="164"/>
      <c r="K85" s="164"/>
      <c r="L85" s="164"/>
      <c r="M85" s="164"/>
      <c r="N85" s="164"/>
      <c r="O85" s="164"/>
      <c r="P85" s="164"/>
      <c r="Q85" s="164"/>
      <c r="R85" s="164"/>
      <c r="S85" s="164"/>
      <c r="AE85" s="200"/>
      <c r="AF85" s="200"/>
    </row>
    <row r="86" spans="1:37" ht="24.75" customHeight="1" x14ac:dyDescent="0.4">
      <c r="A86" s="37"/>
      <c r="B86" s="163" t="s">
        <v>226</v>
      </c>
      <c r="D86" s="164"/>
      <c r="E86" s="164"/>
      <c r="G86" s="164"/>
      <c r="H86" s="164"/>
      <c r="I86" s="164"/>
      <c r="J86" s="164"/>
      <c r="K86" s="164"/>
      <c r="L86" s="164"/>
    </row>
    <row r="87" spans="1:37" ht="24.75" customHeight="1" x14ac:dyDescent="0.4">
      <c r="A87" s="37"/>
      <c r="C87" s="163"/>
      <c r="D87" s="164"/>
      <c r="E87" s="164"/>
      <c r="M87" s="266" t="str">
        <f>IFERROR(IF(ROUNDDOWN((M48*M79*1.2%-M69)/M67,1)&lt;0,0,ROUNDDOWN((M48*M79*1.2%-M69)/M67,1)),"")</f>
        <v/>
      </c>
      <c r="N87" s="266"/>
      <c r="O87" s="266"/>
      <c r="P87" s="266"/>
      <c r="Q87" s="266"/>
      <c r="R87" s="266"/>
      <c r="S87" s="266"/>
      <c r="T87" s="164"/>
      <c r="V87" s="163" t="s">
        <v>20</v>
      </c>
      <c r="Z87" s="266" t="str">
        <f>IFERROR(IF(ROUNDDOWN((Z48*Z79*1.2%-Z69)/Z67,1)&lt;0,0,ROUNDDOWN((Z48*Z79*1.2%-Z69)/Z67,1)),"")</f>
        <v/>
      </c>
      <c r="AA87" s="266"/>
      <c r="AB87" s="266"/>
      <c r="AC87" s="266"/>
      <c r="AD87" s="266"/>
      <c r="AE87" s="266"/>
      <c r="AF87" s="266"/>
      <c r="AG87" s="164" t="s">
        <v>405</v>
      </c>
    </row>
    <row r="88" spans="1:37" ht="18" customHeight="1" x14ac:dyDescent="0.4">
      <c r="A88" s="37"/>
      <c r="B88" s="226" t="s">
        <v>148</v>
      </c>
      <c r="C88" s="226"/>
      <c r="D88" s="226"/>
      <c r="E88" s="226"/>
      <c r="F88" s="275"/>
      <c r="G88" s="275"/>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row>
    <row r="89" spans="1:37" ht="24.75" customHeight="1" x14ac:dyDescent="0.4">
      <c r="A89" s="37"/>
      <c r="B89" s="226"/>
      <c r="C89" s="226"/>
      <c r="D89" s="226"/>
      <c r="E89" s="226"/>
      <c r="F89" s="269" t="s">
        <v>149</v>
      </c>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row>
    <row r="90" spans="1:37" ht="24.75" customHeight="1" x14ac:dyDescent="0.4">
      <c r="A90" s="37"/>
      <c r="B90" s="226"/>
      <c r="C90" s="226"/>
      <c r="D90" s="226"/>
      <c r="E90" s="226"/>
      <c r="G90" s="80"/>
      <c r="H90" s="80"/>
      <c r="I90" s="80"/>
      <c r="J90" s="270" t="s">
        <v>150</v>
      </c>
      <c r="K90" s="270"/>
      <c r="L90" s="270"/>
      <c r="M90" s="270"/>
      <c r="N90" s="270"/>
      <c r="O90" s="270"/>
      <c r="P90" s="270"/>
      <c r="Q90" s="270"/>
      <c r="R90" s="270"/>
      <c r="S90" s="270"/>
      <c r="T90" s="270"/>
      <c r="U90" s="270"/>
      <c r="V90" s="270"/>
      <c r="W90" s="270"/>
      <c r="X90" s="270"/>
      <c r="Y90" s="270"/>
      <c r="Z90" s="270"/>
      <c r="AA90" s="270"/>
      <c r="AB90" s="270"/>
      <c r="AC90" s="270"/>
      <c r="AD90" s="270"/>
      <c r="AE90" s="80"/>
      <c r="AF90" s="80"/>
      <c r="AG90" s="80"/>
      <c r="AH90" s="80"/>
    </row>
    <row r="91" spans="1:37" ht="18" customHeight="1" x14ac:dyDescent="0.4">
      <c r="A91" s="37"/>
      <c r="B91" s="226"/>
      <c r="C91" s="226"/>
      <c r="D91" s="226"/>
      <c r="E91" s="226"/>
      <c r="G91" s="79"/>
      <c r="H91" s="79"/>
      <c r="I91" s="79"/>
      <c r="J91" s="271"/>
      <c r="K91" s="271"/>
      <c r="L91" s="271"/>
      <c r="M91" s="271"/>
      <c r="N91" s="271"/>
      <c r="O91" s="271"/>
      <c r="P91" s="271"/>
      <c r="Q91" s="271"/>
      <c r="R91" s="271"/>
      <c r="S91" s="271"/>
      <c r="T91" s="271"/>
      <c r="U91" s="271"/>
      <c r="V91" s="271"/>
      <c r="W91" s="271"/>
      <c r="X91" s="271"/>
      <c r="Y91" s="271"/>
      <c r="Z91" s="271"/>
      <c r="AA91" s="271"/>
      <c r="AB91" s="271"/>
      <c r="AC91" s="271"/>
      <c r="AD91" s="271"/>
      <c r="AE91" s="79"/>
      <c r="AF91" s="79"/>
      <c r="AG91" s="79"/>
      <c r="AH91" s="79"/>
    </row>
    <row r="92" spans="1:37" ht="24.75" customHeight="1" x14ac:dyDescent="0.4">
      <c r="A92" s="37" t="s">
        <v>24</v>
      </c>
      <c r="B92" s="163" t="s">
        <v>25</v>
      </c>
      <c r="D92" s="164"/>
      <c r="E92" s="164"/>
      <c r="G92" s="164"/>
      <c r="H92" s="164"/>
      <c r="I92" s="164"/>
      <c r="J92" s="164"/>
      <c r="K92" s="164"/>
      <c r="L92" s="164"/>
      <c r="M92" s="164"/>
      <c r="N92" s="164"/>
      <c r="O92" s="164"/>
      <c r="P92" s="164"/>
      <c r="Q92" s="164"/>
      <c r="R92" s="164"/>
      <c r="S92" s="164"/>
    </row>
    <row r="93" spans="1:37" ht="18" customHeight="1" x14ac:dyDescent="0.4">
      <c r="A93" s="37"/>
      <c r="B93" s="163"/>
      <c r="D93" s="164"/>
      <c r="E93" s="164"/>
      <c r="G93" s="164"/>
      <c r="H93" s="164"/>
      <c r="I93" s="164"/>
      <c r="J93" s="164"/>
      <c r="K93" s="164"/>
      <c r="L93" s="164"/>
      <c r="M93" s="164"/>
      <c r="N93" s="164"/>
      <c r="O93" s="164"/>
      <c r="P93" s="164"/>
      <c r="Q93" s="164"/>
      <c r="R93" s="164"/>
      <c r="S93" s="164"/>
    </row>
    <row r="94" spans="1:37" ht="30" customHeight="1" x14ac:dyDescent="0.4">
      <c r="A94" s="37"/>
      <c r="B94" s="163"/>
      <c r="D94" s="164"/>
      <c r="E94" s="164"/>
      <c r="G94" s="164"/>
      <c r="J94" s="274" t="str">
        <f>IF(AK94&lt;=1.1,IF(AK94&gt;=0.9,"☑","□"),"□")</f>
        <v>□</v>
      </c>
      <c r="K94" s="274"/>
      <c r="L94" s="163" t="s">
        <v>96</v>
      </c>
      <c r="M94" s="164"/>
      <c r="N94" s="164"/>
      <c r="O94" s="164"/>
      <c r="P94" s="164"/>
      <c r="Q94" s="164"/>
      <c r="R94" s="164"/>
      <c r="S94" s="164"/>
      <c r="T94" s="164"/>
      <c r="U94" s="164"/>
      <c r="V94" s="164"/>
      <c r="AK94" s="207" t="str">
        <f>IFERROR(M48/Z48,"")</f>
        <v/>
      </c>
    </row>
    <row r="95" spans="1:37" ht="30" customHeight="1" x14ac:dyDescent="0.4">
      <c r="A95" s="37"/>
      <c r="B95" s="163"/>
      <c r="C95" s="56" t="s">
        <v>26</v>
      </c>
      <c r="D95" s="164"/>
      <c r="E95" s="164"/>
      <c r="G95" s="164"/>
      <c r="J95" s="274" t="str">
        <f>IF(AK95&lt;=1.1,IF(AK95&gt;=0.9,"☑","□"),"□")</f>
        <v>□</v>
      </c>
      <c r="K95" s="274"/>
      <c r="L95" s="49" t="s">
        <v>227</v>
      </c>
      <c r="M95" s="164"/>
      <c r="N95" s="164"/>
      <c r="O95" s="164"/>
      <c r="P95" s="164"/>
      <c r="Q95" s="164"/>
      <c r="R95" s="164"/>
      <c r="S95" s="164"/>
      <c r="T95" s="164"/>
      <c r="U95" s="164"/>
      <c r="V95" s="164"/>
      <c r="AK95" s="207" t="str">
        <f>IFERROR(M69/Z69,"")</f>
        <v/>
      </c>
    </row>
    <row r="96" spans="1:37" ht="30" customHeight="1" x14ac:dyDescent="0.4">
      <c r="A96" s="37"/>
      <c r="B96" s="163"/>
      <c r="D96" s="164"/>
      <c r="E96" s="164"/>
      <c r="G96" s="164"/>
      <c r="J96" s="274" t="str">
        <f>IF(AK96&lt;=1.1,IF(AK96&gt;=0.9,"☑","□"),"□")</f>
        <v>□</v>
      </c>
      <c r="K96" s="274"/>
      <c r="L96" s="49" t="s">
        <v>211</v>
      </c>
      <c r="M96" s="164"/>
      <c r="N96" s="164"/>
      <c r="O96" s="164"/>
      <c r="P96" s="164"/>
      <c r="Q96" s="164"/>
      <c r="R96" s="164"/>
      <c r="S96" s="164"/>
      <c r="T96" s="164"/>
      <c r="U96" s="164"/>
      <c r="V96" s="164"/>
      <c r="AK96" s="207" t="str">
        <f>IFERROR(M67/Z67,"")</f>
        <v/>
      </c>
    </row>
    <row r="97" spans="1:46" ht="30" customHeight="1" x14ac:dyDescent="0.4">
      <c r="A97" s="37"/>
      <c r="B97" s="163"/>
      <c r="D97" s="164"/>
      <c r="E97" s="164"/>
      <c r="G97" s="164"/>
      <c r="J97" s="274" t="str">
        <f>IF(AK97&lt;=1.1,IF(AK97&gt;=0.9,"☑","□"),"□")</f>
        <v>□</v>
      </c>
      <c r="K97" s="274"/>
      <c r="L97" s="163" t="s">
        <v>151</v>
      </c>
      <c r="M97" s="164"/>
      <c r="N97" s="164"/>
      <c r="O97" s="164"/>
      <c r="P97" s="164"/>
      <c r="Q97" s="164"/>
      <c r="R97" s="164"/>
      <c r="S97" s="164"/>
      <c r="T97" s="164"/>
      <c r="U97" s="164"/>
      <c r="V97" s="164"/>
      <c r="AK97" s="207" t="str">
        <f>IFERROR(M87/Z87,"")</f>
        <v/>
      </c>
    </row>
    <row r="98" spans="1:46" ht="30" customHeight="1" x14ac:dyDescent="0.4">
      <c r="A98" s="37"/>
      <c r="B98" s="163"/>
      <c r="D98" s="164"/>
      <c r="E98" s="164"/>
      <c r="G98" s="164"/>
      <c r="J98" s="202" t="s">
        <v>381</v>
      </c>
      <c r="K98" s="201"/>
      <c r="L98" s="163"/>
      <c r="M98" s="164"/>
      <c r="N98" s="164"/>
      <c r="O98" s="164"/>
      <c r="P98" s="164"/>
      <c r="Q98" s="164"/>
      <c r="R98" s="164"/>
      <c r="S98" s="164"/>
      <c r="T98" s="164"/>
      <c r="U98" s="164"/>
      <c r="V98" s="164"/>
      <c r="AK98" s="58"/>
    </row>
    <row r="99" spans="1:46" ht="18" customHeight="1" x14ac:dyDescent="0.4">
      <c r="A99" s="37"/>
      <c r="B99" s="163"/>
      <c r="D99" s="164"/>
      <c r="E99" s="164"/>
      <c r="G99" s="164"/>
      <c r="H99" s="164"/>
      <c r="I99" s="164"/>
      <c r="J99" s="164"/>
      <c r="K99" s="164"/>
      <c r="L99" s="164"/>
      <c r="M99" s="164"/>
      <c r="N99" s="164"/>
      <c r="O99" s="164"/>
      <c r="P99" s="164"/>
      <c r="Q99" s="164"/>
      <c r="R99" s="164"/>
      <c r="S99" s="164"/>
    </row>
    <row r="100" spans="1:46" ht="24.75" customHeight="1" x14ac:dyDescent="0.4">
      <c r="A100" s="37" t="s">
        <v>27</v>
      </c>
      <c r="B100" s="163" t="s">
        <v>228</v>
      </c>
      <c r="D100" s="164"/>
      <c r="E100" s="164"/>
      <c r="G100" s="164"/>
      <c r="H100" s="164"/>
      <c r="I100" s="164"/>
      <c r="J100" s="164"/>
      <c r="K100" s="164"/>
      <c r="L100" s="164"/>
      <c r="M100" s="164"/>
      <c r="N100" s="164"/>
      <c r="O100" s="164"/>
      <c r="P100" s="164"/>
      <c r="Q100" s="164"/>
      <c r="R100" s="164"/>
      <c r="S100" s="164"/>
    </row>
    <row r="101" spans="1:46" ht="24.75" customHeight="1" x14ac:dyDescent="0.4">
      <c r="A101" s="37"/>
      <c r="B101" s="56" t="s">
        <v>28</v>
      </c>
      <c r="E101" s="164"/>
      <c r="F101" s="164"/>
      <c r="G101" s="164"/>
      <c r="H101" s="164"/>
      <c r="I101" s="164"/>
      <c r="J101" s="164"/>
      <c r="K101" s="164"/>
      <c r="L101" s="164"/>
      <c r="M101" s="164"/>
      <c r="N101" s="164"/>
      <c r="O101" s="164"/>
    </row>
    <row r="102" spans="1:46" ht="24.75" customHeight="1" x14ac:dyDescent="0.4">
      <c r="A102" s="37"/>
      <c r="D102" s="230" t="str">
        <f>IFERROR(IF(OR(AK22*AK25*AK84=0,M87&lt;=0),"算定不可",(VLOOKUP("該当",'リスト（訪問看護）'!J:L,3,FALSE))),"")</f>
        <v/>
      </c>
      <c r="E102" s="230"/>
      <c r="F102" s="230"/>
      <c r="G102" s="230"/>
      <c r="H102" s="230"/>
      <c r="I102" s="230"/>
      <c r="J102" s="230"/>
      <c r="K102" s="230"/>
      <c r="L102" s="230"/>
      <c r="M102" s="230"/>
      <c r="N102" s="230"/>
      <c r="O102" s="230"/>
      <c r="P102" s="230"/>
      <c r="R102" s="273"/>
      <c r="S102" s="273"/>
      <c r="T102" s="273"/>
      <c r="U102" s="273"/>
      <c r="V102" s="273"/>
      <c r="W102" s="273"/>
      <c r="X102" s="273"/>
      <c r="Y102" s="273"/>
      <c r="Z102" s="273"/>
      <c r="AA102" s="273"/>
      <c r="AB102" s="273"/>
      <c r="AC102" s="273"/>
      <c r="AD102" s="273"/>
      <c r="AK102" s="205">
        <f>IFERROR(VLOOKUP(D102,'リスト（訪問看護）'!L:N,3,FALSE),0)</f>
        <v>0</v>
      </c>
    </row>
    <row r="103" spans="1:46" ht="24.75" customHeight="1" x14ac:dyDescent="0.4">
      <c r="A103" s="37"/>
      <c r="B103" s="56" t="s">
        <v>29</v>
      </c>
      <c r="E103" s="164"/>
      <c r="F103" s="164"/>
      <c r="G103" s="164"/>
      <c r="H103" s="164"/>
      <c r="I103" s="164"/>
      <c r="J103" s="164"/>
      <c r="K103" s="164"/>
      <c r="L103" s="164"/>
      <c r="M103" s="164"/>
      <c r="N103" s="164"/>
      <c r="O103" s="164"/>
      <c r="P103" s="164"/>
      <c r="Q103" s="164"/>
      <c r="R103" s="165"/>
      <c r="S103" s="165"/>
      <c r="T103" s="165"/>
      <c r="U103" s="165"/>
      <c r="V103" s="165"/>
      <c r="W103" s="165"/>
      <c r="X103" s="165"/>
      <c r="Y103" s="165"/>
      <c r="Z103" s="165"/>
      <c r="AA103" s="165"/>
      <c r="AB103" s="138"/>
      <c r="AC103" s="138"/>
      <c r="AD103" s="138"/>
    </row>
    <row r="104" spans="1:46" ht="24.75" customHeight="1" x14ac:dyDescent="0.4">
      <c r="A104" s="37"/>
      <c r="D104" s="261" t="s">
        <v>30</v>
      </c>
      <c r="E104" s="262"/>
      <c r="F104" s="263" t="s">
        <v>277</v>
      </c>
      <c r="G104" s="263"/>
      <c r="H104" s="263"/>
      <c r="I104" s="263"/>
      <c r="J104" s="263"/>
      <c r="K104" s="263"/>
      <c r="L104" s="263"/>
      <c r="M104" s="263"/>
      <c r="N104" s="263"/>
      <c r="O104" s="263"/>
      <c r="P104" s="264"/>
      <c r="Q104" s="164"/>
      <c r="T104" s="139"/>
      <c r="U104" s="139"/>
      <c r="V104" s="139"/>
      <c r="W104" s="139"/>
      <c r="Z104" s="139"/>
      <c r="AA104" s="139"/>
      <c r="AB104" s="139"/>
      <c r="AC104" s="139"/>
      <c r="AD104" s="139"/>
      <c r="AK104" s="205">
        <v>1</v>
      </c>
      <c r="AL104" s="206">
        <v>1</v>
      </c>
      <c r="AM104" s="206">
        <v>1</v>
      </c>
      <c r="AN104" s="206">
        <v>0</v>
      </c>
      <c r="AS104" s="140"/>
      <c r="AT104" s="140"/>
    </row>
    <row r="105" spans="1:46" ht="24.75" customHeight="1" x14ac:dyDescent="0.4">
      <c r="A105" s="37"/>
      <c r="B105" s="163"/>
      <c r="C105" s="164"/>
      <c r="D105" s="261" t="s">
        <v>30</v>
      </c>
      <c r="E105" s="262"/>
      <c r="F105" s="263" t="s">
        <v>179</v>
      </c>
      <c r="G105" s="263"/>
      <c r="H105" s="263"/>
      <c r="I105" s="263"/>
      <c r="J105" s="263"/>
      <c r="K105" s="263"/>
      <c r="L105" s="263"/>
      <c r="M105" s="263"/>
      <c r="N105" s="263"/>
      <c r="O105" s="263"/>
      <c r="P105" s="264"/>
      <c r="T105" s="139"/>
      <c r="U105" s="139"/>
      <c r="V105" s="139"/>
      <c r="W105" s="139"/>
      <c r="Z105" s="139"/>
      <c r="AA105" s="139"/>
      <c r="AB105" s="139"/>
      <c r="AC105" s="139"/>
      <c r="AD105" s="139"/>
      <c r="AK105" s="205">
        <v>1</v>
      </c>
      <c r="AL105" s="206">
        <f t="shared" ref="AL105:AL115" si="0">IF(AK$102&gt;=AK105,1,0)</f>
        <v>0</v>
      </c>
      <c r="AM105" s="206">
        <f>AM104-1</f>
        <v>0</v>
      </c>
      <c r="AS105" s="140"/>
      <c r="AT105" s="140"/>
    </row>
    <row r="106" spans="1:46" ht="24.75" customHeight="1" x14ac:dyDescent="0.4">
      <c r="A106" s="37"/>
      <c r="B106" s="163"/>
      <c r="C106" s="164"/>
      <c r="D106" s="261" t="s">
        <v>30</v>
      </c>
      <c r="E106" s="262"/>
      <c r="F106" s="263" t="s">
        <v>190</v>
      </c>
      <c r="G106" s="263"/>
      <c r="H106" s="263"/>
      <c r="I106" s="263"/>
      <c r="J106" s="263"/>
      <c r="K106" s="263"/>
      <c r="L106" s="263"/>
      <c r="M106" s="263"/>
      <c r="N106" s="263"/>
      <c r="O106" s="263"/>
      <c r="P106" s="264"/>
      <c r="T106" s="139"/>
      <c r="U106" s="139"/>
      <c r="V106" s="139"/>
      <c r="W106" s="139"/>
      <c r="Z106" s="139"/>
      <c r="AA106" s="139"/>
      <c r="AB106" s="139"/>
      <c r="AC106" s="139"/>
      <c r="AD106" s="139"/>
      <c r="AK106" s="205">
        <v>2</v>
      </c>
      <c r="AL106" s="206">
        <f t="shared" si="0"/>
        <v>0</v>
      </c>
      <c r="AS106" s="140"/>
      <c r="AT106" s="140"/>
    </row>
    <row r="107" spans="1:46" ht="24.75" customHeight="1" x14ac:dyDescent="0.4">
      <c r="A107" s="37"/>
      <c r="B107" s="163"/>
      <c r="C107" s="164"/>
      <c r="D107" s="261" t="s">
        <v>30</v>
      </c>
      <c r="E107" s="262"/>
      <c r="F107" s="263" t="s">
        <v>191</v>
      </c>
      <c r="G107" s="263"/>
      <c r="H107" s="263"/>
      <c r="I107" s="263"/>
      <c r="J107" s="263"/>
      <c r="K107" s="263"/>
      <c r="L107" s="263"/>
      <c r="M107" s="263"/>
      <c r="N107" s="263"/>
      <c r="O107" s="263"/>
      <c r="P107" s="264"/>
      <c r="T107" s="139"/>
      <c r="U107" s="139"/>
      <c r="V107" s="139"/>
      <c r="W107" s="139"/>
      <c r="Z107" s="139"/>
      <c r="AA107" s="139"/>
      <c r="AB107" s="139"/>
      <c r="AC107" s="139"/>
      <c r="AD107" s="139"/>
      <c r="AK107" s="205">
        <v>3</v>
      </c>
      <c r="AL107" s="206">
        <f t="shared" si="0"/>
        <v>0</v>
      </c>
      <c r="AS107" s="140"/>
      <c r="AT107" s="140"/>
    </row>
    <row r="108" spans="1:46" ht="24.75" customHeight="1" x14ac:dyDescent="0.4">
      <c r="A108" s="37"/>
      <c r="B108" s="163"/>
      <c r="C108" s="164"/>
      <c r="D108" s="261" t="s">
        <v>30</v>
      </c>
      <c r="E108" s="262"/>
      <c r="F108" s="263" t="s">
        <v>192</v>
      </c>
      <c r="G108" s="263"/>
      <c r="H108" s="263"/>
      <c r="I108" s="263"/>
      <c r="J108" s="263"/>
      <c r="K108" s="263"/>
      <c r="L108" s="263"/>
      <c r="M108" s="263"/>
      <c r="N108" s="263"/>
      <c r="O108" s="263"/>
      <c r="P108" s="264"/>
      <c r="T108" s="139"/>
      <c r="U108" s="139"/>
      <c r="V108" s="139"/>
      <c r="W108" s="139"/>
      <c r="Z108" s="139"/>
      <c r="AA108" s="139"/>
      <c r="AB108" s="139"/>
      <c r="AC108" s="139"/>
      <c r="AD108" s="139"/>
      <c r="AK108" s="205">
        <v>4</v>
      </c>
      <c r="AL108" s="206">
        <f t="shared" si="0"/>
        <v>0</v>
      </c>
      <c r="AS108" s="140"/>
      <c r="AT108" s="140"/>
    </row>
    <row r="109" spans="1:46" ht="24.75" customHeight="1" x14ac:dyDescent="0.4">
      <c r="A109" s="37"/>
      <c r="B109" s="163"/>
      <c r="C109" s="164"/>
      <c r="D109" s="261" t="s">
        <v>30</v>
      </c>
      <c r="E109" s="262"/>
      <c r="F109" s="263" t="s">
        <v>193</v>
      </c>
      <c r="G109" s="263"/>
      <c r="H109" s="263"/>
      <c r="I109" s="263"/>
      <c r="J109" s="263"/>
      <c r="K109" s="263"/>
      <c r="L109" s="263"/>
      <c r="M109" s="263"/>
      <c r="N109" s="263"/>
      <c r="O109" s="263"/>
      <c r="P109" s="264"/>
      <c r="T109" s="139"/>
      <c r="U109" s="139"/>
      <c r="V109" s="139"/>
      <c r="W109" s="139"/>
      <c r="Z109" s="139"/>
      <c r="AA109" s="139"/>
      <c r="AB109" s="139"/>
      <c r="AC109" s="139"/>
      <c r="AD109" s="139"/>
      <c r="AK109" s="205">
        <v>5</v>
      </c>
      <c r="AL109" s="206">
        <f t="shared" si="0"/>
        <v>0</v>
      </c>
      <c r="AS109" s="140"/>
      <c r="AT109" s="140"/>
    </row>
    <row r="110" spans="1:46" ht="24.75" customHeight="1" x14ac:dyDescent="0.4">
      <c r="A110" s="37"/>
      <c r="B110" s="163"/>
      <c r="C110" s="164"/>
      <c r="D110" s="261" t="s">
        <v>30</v>
      </c>
      <c r="E110" s="262"/>
      <c r="F110" s="263" t="s">
        <v>194</v>
      </c>
      <c r="G110" s="263"/>
      <c r="H110" s="263"/>
      <c r="I110" s="263"/>
      <c r="J110" s="263"/>
      <c r="K110" s="263"/>
      <c r="L110" s="263"/>
      <c r="M110" s="263"/>
      <c r="N110" s="263"/>
      <c r="O110" s="263"/>
      <c r="P110" s="264"/>
      <c r="T110" s="139"/>
      <c r="U110" s="139"/>
      <c r="V110" s="139"/>
      <c r="W110" s="139"/>
      <c r="Z110" s="139"/>
      <c r="AA110" s="139"/>
      <c r="AB110" s="139"/>
      <c r="AC110" s="139"/>
      <c r="AD110" s="139"/>
      <c r="AK110" s="205">
        <v>6</v>
      </c>
      <c r="AL110" s="206">
        <f t="shared" si="0"/>
        <v>0</v>
      </c>
      <c r="AS110" s="140"/>
      <c r="AT110" s="140"/>
    </row>
    <row r="111" spans="1:46" ht="24.75" customHeight="1" x14ac:dyDescent="0.4">
      <c r="A111" s="37"/>
      <c r="B111" s="163"/>
      <c r="C111" s="164"/>
      <c r="D111" s="261" t="s">
        <v>30</v>
      </c>
      <c r="E111" s="262"/>
      <c r="F111" s="263" t="s">
        <v>195</v>
      </c>
      <c r="G111" s="263"/>
      <c r="H111" s="263"/>
      <c r="I111" s="263"/>
      <c r="J111" s="263"/>
      <c r="K111" s="263"/>
      <c r="L111" s="263"/>
      <c r="M111" s="263"/>
      <c r="N111" s="263"/>
      <c r="O111" s="263"/>
      <c r="P111" s="264"/>
      <c r="T111" s="139"/>
      <c r="U111" s="139"/>
      <c r="V111" s="139"/>
      <c r="W111" s="139"/>
      <c r="Z111" s="139"/>
      <c r="AA111" s="139"/>
      <c r="AB111" s="139"/>
      <c r="AC111" s="139"/>
      <c r="AD111" s="139"/>
      <c r="AK111" s="205">
        <v>7</v>
      </c>
      <c r="AL111" s="206">
        <f t="shared" si="0"/>
        <v>0</v>
      </c>
      <c r="AS111" s="140"/>
      <c r="AT111" s="140"/>
    </row>
    <row r="112" spans="1:46" ht="24.75" customHeight="1" x14ac:dyDescent="0.4">
      <c r="A112" s="37"/>
      <c r="B112" s="163"/>
      <c r="C112" s="164"/>
      <c r="D112" s="261" t="s">
        <v>30</v>
      </c>
      <c r="E112" s="262"/>
      <c r="F112" s="263" t="s">
        <v>196</v>
      </c>
      <c r="G112" s="263"/>
      <c r="H112" s="263"/>
      <c r="I112" s="263"/>
      <c r="J112" s="263"/>
      <c r="K112" s="263"/>
      <c r="L112" s="263"/>
      <c r="M112" s="263"/>
      <c r="N112" s="263"/>
      <c r="O112" s="263"/>
      <c r="P112" s="264"/>
      <c r="T112" s="139"/>
      <c r="U112" s="139"/>
      <c r="V112" s="139"/>
      <c r="W112" s="139"/>
      <c r="Z112" s="139"/>
      <c r="AA112" s="139"/>
      <c r="AB112" s="139"/>
      <c r="AC112" s="139"/>
      <c r="AD112" s="139"/>
      <c r="AK112" s="205">
        <v>8</v>
      </c>
      <c r="AL112" s="206">
        <f t="shared" si="0"/>
        <v>0</v>
      </c>
      <c r="AS112" s="140"/>
      <c r="AT112" s="140"/>
    </row>
    <row r="113" spans="1:46" ht="24.75" customHeight="1" x14ac:dyDescent="0.4">
      <c r="A113" s="37"/>
      <c r="B113" s="163"/>
      <c r="C113" s="164"/>
      <c r="D113" s="261" t="s">
        <v>30</v>
      </c>
      <c r="E113" s="262"/>
      <c r="F113" s="263" t="s">
        <v>197</v>
      </c>
      <c r="G113" s="263"/>
      <c r="H113" s="263"/>
      <c r="I113" s="263"/>
      <c r="J113" s="263"/>
      <c r="K113" s="263"/>
      <c r="L113" s="263"/>
      <c r="M113" s="263"/>
      <c r="N113" s="263"/>
      <c r="O113" s="263"/>
      <c r="P113" s="264"/>
      <c r="T113" s="139"/>
      <c r="U113" s="139"/>
      <c r="V113" s="139"/>
      <c r="W113" s="139"/>
      <c r="Z113" s="139"/>
      <c r="AA113" s="139"/>
      <c r="AB113" s="139"/>
      <c r="AC113" s="139"/>
      <c r="AD113" s="139"/>
      <c r="AK113" s="205">
        <v>9</v>
      </c>
      <c r="AL113" s="206">
        <f t="shared" si="0"/>
        <v>0</v>
      </c>
      <c r="AS113" s="140"/>
      <c r="AT113" s="140"/>
    </row>
    <row r="114" spans="1:46" ht="24.75" customHeight="1" x14ac:dyDescent="0.4">
      <c r="A114" s="37"/>
      <c r="B114" s="163"/>
      <c r="C114" s="164"/>
      <c r="D114" s="261" t="s">
        <v>30</v>
      </c>
      <c r="E114" s="262"/>
      <c r="F114" s="263" t="s">
        <v>198</v>
      </c>
      <c r="G114" s="263"/>
      <c r="H114" s="263"/>
      <c r="I114" s="263"/>
      <c r="J114" s="263"/>
      <c r="K114" s="263"/>
      <c r="L114" s="263"/>
      <c r="M114" s="263"/>
      <c r="N114" s="263"/>
      <c r="O114" s="263"/>
      <c r="P114" s="264"/>
      <c r="T114" s="139"/>
      <c r="U114" s="139"/>
      <c r="V114" s="139"/>
      <c r="W114" s="139"/>
      <c r="Z114" s="139"/>
      <c r="AA114" s="139"/>
      <c r="AB114" s="139"/>
      <c r="AC114" s="139"/>
      <c r="AD114" s="139"/>
      <c r="AK114" s="205">
        <v>10</v>
      </c>
      <c r="AL114" s="206">
        <f t="shared" si="0"/>
        <v>0</v>
      </c>
      <c r="AS114" s="140"/>
      <c r="AT114" s="140"/>
    </row>
    <row r="115" spans="1:46" ht="24.75" customHeight="1" x14ac:dyDescent="0.4">
      <c r="A115" s="37"/>
      <c r="B115" s="163"/>
      <c r="C115" s="164"/>
      <c r="D115" s="261" t="s">
        <v>30</v>
      </c>
      <c r="E115" s="262"/>
      <c r="F115" s="263" t="s">
        <v>199</v>
      </c>
      <c r="G115" s="263"/>
      <c r="H115" s="263"/>
      <c r="I115" s="263"/>
      <c r="J115" s="263"/>
      <c r="K115" s="263"/>
      <c r="L115" s="263"/>
      <c r="M115" s="263"/>
      <c r="N115" s="263"/>
      <c r="O115" s="263"/>
      <c r="P115" s="264"/>
      <c r="T115" s="139"/>
      <c r="U115" s="139"/>
      <c r="V115" s="139"/>
      <c r="W115" s="139"/>
      <c r="Z115" s="139"/>
      <c r="AA115" s="139"/>
      <c r="AB115" s="139"/>
      <c r="AC115" s="139"/>
      <c r="AD115" s="139"/>
      <c r="AK115" s="205">
        <v>11</v>
      </c>
      <c r="AL115" s="206">
        <f t="shared" si="0"/>
        <v>0</v>
      </c>
      <c r="AS115" s="140"/>
      <c r="AT115" s="140"/>
    </row>
    <row r="116" spans="1:46" ht="24.75" customHeight="1" x14ac:dyDescent="0.4">
      <c r="A116" s="37"/>
      <c r="B116" s="163"/>
      <c r="C116" s="164"/>
      <c r="D116" s="261" t="s">
        <v>30</v>
      </c>
      <c r="E116" s="262"/>
      <c r="F116" s="263" t="s">
        <v>200</v>
      </c>
      <c r="G116" s="263"/>
      <c r="H116" s="263"/>
      <c r="I116" s="263"/>
      <c r="J116" s="263"/>
      <c r="K116" s="263"/>
      <c r="L116" s="263"/>
      <c r="M116" s="263"/>
      <c r="N116" s="263"/>
      <c r="O116" s="263"/>
      <c r="P116" s="264"/>
      <c r="T116" s="139"/>
      <c r="U116" s="139"/>
      <c r="V116" s="139"/>
      <c r="W116" s="139"/>
      <c r="Z116" s="139"/>
      <c r="AA116" s="139"/>
      <c r="AB116" s="139"/>
      <c r="AC116" s="139"/>
      <c r="AD116" s="139"/>
      <c r="AK116" s="205">
        <v>12</v>
      </c>
      <c r="AL116" s="206">
        <f t="shared" ref="AL116:AL118" si="1">IF(AK$102&gt;=AK116,1,0)</f>
        <v>0</v>
      </c>
      <c r="AS116" s="140"/>
      <c r="AT116" s="140"/>
    </row>
    <row r="117" spans="1:46" ht="24.75" customHeight="1" x14ac:dyDescent="0.4">
      <c r="A117" s="37"/>
      <c r="B117" s="163"/>
      <c r="C117" s="164"/>
      <c r="D117" s="261" t="s">
        <v>30</v>
      </c>
      <c r="E117" s="262"/>
      <c r="F117" s="263" t="s">
        <v>201</v>
      </c>
      <c r="G117" s="263"/>
      <c r="H117" s="263"/>
      <c r="I117" s="263"/>
      <c r="J117" s="263"/>
      <c r="K117" s="263"/>
      <c r="L117" s="263"/>
      <c r="M117" s="263"/>
      <c r="N117" s="263"/>
      <c r="O117" s="263"/>
      <c r="P117" s="264"/>
      <c r="T117" s="139"/>
      <c r="U117" s="139"/>
      <c r="V117" s="139"/>
      <c r="W117" s="139"/>
      <c r="Z117" s="139"/>
      <c r="AA117" s="139"/>
      <c r="AB117" s="139"/>
      <c r="AC117" s="139"/>
      <c r="AD117" s="139"/>
      <c r="AK117" s="205">
        <v>13</v>
      </c>
      <c r="AL117" s="206">
        <f t="shared" si="1"/>
        <v>0</v>
      </c>
      <c r="AS117" s="140"/>
      <c r="AT117" s="140"/>
    </row>
    <row r="118" spans="1:46" ht="24.75" customHeight="1" x14ac:dyDescent="0.4">
      <c r="A118" s="37"/>
      <c r="B118" s="163"/>
      <c r="C118" s="164"/>
      <c r="D118" s="261" t="s">
        <v>30</v>
      </c>
      <c r="E118" s="262"/>
      <c r="F118" s="263" t="s">
        <v>202</v>
      </c>
      <c r="G118" s="263"/>
      <c r="H118" s="263"/>
      <c r="I118" s="263"/>
      <c r="J118" s="263"/>
      <c r="K118" s="263"/>
      <c r="L118" s="263"/>
      <c r="M118" s="263"/>
      <c r="N118" s="263"/>
      <c r="O118" s="263"/>
      <c r="P118" s="264"/>
      <c r="T118" s="139"/>
      <c r="U118" s="139"/>
      <c r="V118" s="139"/>
      <c r="W118" s="139"/>
      <c r="Z118" s="139"/>
      <c r="AA118" s="139"/>
      <c r="AB118" s="139"/>
      <c r="AC118" s="139"/>
      <c r="AD118" s="139"/>
      <c r="AK118" s="205">
        <v>14</v>
      </c>
      <c r="AL118" s="206">
        <f t="shared" si="1"/>
        <v>0</v>
      </c>
      <c r="AS118" s="140"/>
      <c r="AT118" s="140"/>
    </row>
    <row r="119" spans="1:46" ht="24.75" customHeight="1" x14ac:dyDescent="0.4">
      <c r="A119" s="37"/>
      <c r="B119" s="163"/>
      <c r="C119" s="164"/>
      <c r="D119" s="261" t="s">
        <v>30</v>
      </c>
      <c r="E119" s="262"/>
      <c r="F119" s="263" t="s">
        <v>203</v>
      </c>
      <c r="G119" s="263"/>
      <c r="H119" s="263"/>
      <c r="I119" s="263"/>
      <c r="J119" s="263"/>
      <c r="K119" s="263"/>
      <c r="L119" s="263"/>
      <c r="M119" s="263"/>
      <c r="N119" s="263"/>
      <c r="O119" s="263"/>
      <c r="P119" s="264"/>
      <c r="T119" s="139"/>
      <c r="U119" s="139"/>
      <c r="V119" s="139"/>
      <c r="W119" s="139"/>
      <c r="Z119" s="139"/>
      <c r="AA119" s="139"/>
      <c r="AB119" s="139"/>
      <c r="AC119" s="139"/>
      <c r="AD119" s="139"/>
      <c r="AK119" s="205">
        <v>15</v>
      </c>
      <c r="AL119" s="206">
        <f t="shared" ref="AL119:AL122" si="2">IF(AK$102&gt;=AK119,1,0)</f>
        <v>0</v>
      </c>
      <c r="AS119" s="140"/>
      <c r="AT119" s="140"/>
    </row>
    <row r="120" spans="1:46" ht="24.75" customHeight="1" x14ac:dyDescent="0.4">
      <c r="A120" s="37"/>
      <c r="B120" s="163"/>
      <c r="C120" s="164"/>
      <c r="D120" s="261" t="s">
        <v>30</v>
      </c>
      <c r="E120" s="262"/>
      <c r="F120" s="263" t="s">
        <v>204</v>
      </c>
      <c r="G120" s="263"/>
      <c r="H120" s="263"/>
      <c r="I120" s="263"/>
      <c r="J120" s="263"/>
      <c r="K120" s="263"/>
      <c r="L120" s="263"/>
      <c r="M120" s="263"/>
      <c r="N120" s="263"/>
      <c r="O120" s="263"/>
      <c r="P120" s="264"/>
      <c r="T120" s="139"/>
      <c r="U120" s="139"/>
      <c r="V120" s="139"/>
      <c r="W120" s="139"/>
      <c r="Z120" s="139"/>
      <c r="AA120" s="139"/>
      <c r="AB120" s="139"/>
      <c r="AC120" s="139"/>
      <c r="AD120" s="139"/>
      <c r="AK120" s="205">
        <v>16</v>
      </c>
      <c r="AL120" s="206">
        <f t="shared" si="2"/>
        <v>0</v>
      </c>
      <c r="AS120" s="140"/>
      <c r="AT120" s="140"/>
    </row>
    <row r="121" spans="1:46" ht="24.75" customHeight="1" x14ac:dyDescent="0.4">
      <c r="A121" s="37"/>
      <c r="B121" s="163"/>
      <c r="C121" s="164"/>
      <c r="D121" s="261" t="s">
        <v>30</v>
      </c>
      <c r="E121" s="262"/>
      <c r="F121" s="263" t="s">
        <v>205</v>
      </c>
      <c r="G121" s="263"/>
      <c r="H121" s="263"/>
      <c r="I121" s="263"/>
      <c r="J121" s="263"/>
      <c r="K121" s="263"/>
      <c r="L121" s="263"/>
      <c r="M121" s="263"/>
      <c r="N121" s="263"/>
      <c r="O121" s="263"/>
      <c r="P121" s="264"/>
      <c r="T121" s="139"/>
      <c r="U121" s="139"/>
      <c r="V121" s="139"/>
      <c r="W121" s="139"/>
      <c r="Z121" s="139"/>
      <c r="AA121" s="139"/>
      <c r="AB121" s="139"/>
      <c r="AC121" s="139"/>
      <c r="AD121" s="139"/>
      <c r="AK121" s="205">
        <v>17</v>
      </c>
      <c r="AL121" s="206">
        <f t="shared" si="2"/>
        <v>0</v>
      </c>
      <c r="AS121" s="140"/>
      <c r="AT121" s="140"/>
    </row>
    <row r="122" spans="1:46" ht="24.75" customHeight="1" x14ac:dyDescent="0.4">
      <c r="A122" s="37"/>
      <c r="B122" s="163"/>
      <c r="C122" s="164"/>
      <c r="D122" s="261" t="s">
        <v>30</v>
      </c>
      <c r="E122" s="262"/>
      <c r="F122" s="263" t="s">
        <v>206</v>
      </c>
      <c r="G122" s="263"/>
      <c r="H122" s="263"/>
      <c r="I122" s="263"/>
      <c r="J122" s="263"/>
      <c r="K122" s="263"/>
      <c r="L122" s="263"/>
      <c r="M122" s="263"/>
      <c r="N122" s="263"/>
      <c r="O122" s="263"/>
      <c r="P122" s="264"/>
      <c r="T122" s="139"/>
      <c r="U122" s="139"/>
      <c r="V122" s="139"/>
      <c r="W122" s="139"/>
      <c r="Z122" s="139"/>
      <c r="AA122" s="139"/>
      <c r="AB122" s="139"/>
      <c r="AC122" s="139"/>
      <c r="AD122" s="139"/>
      <c r="AK122" s="205">
        <v>18</v>
      </c>
      <c r="AL122" s="206">
        <f t="shared" si="2"/>
        <v>0</v>
      </c>
      <c r="AS122" s="140"/>
      <c r="AT122" s="140"/>
    </row>
    <row r="123" spans="1:46" ht="24.75" customHeight="1" x14ac:dyDescent="0.4">
      <c r="A123" s="37"/>
      <c r="B123" s="163"/>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row>
    <row r="124" spans="1:46" ht="24.75" customHeight="1" x14ac:dyDescent="0.4">
      <c r="A124" s="56" t="s">
        <v>7</v>
      </c>
    </row>
    <row r="125" spans="1:46" ht="24.75" customHeight="1" x14ac:dyDescent="0.4">
      <c r="B125" s="221" t="s">
        <v>368</v>
      </c>
      <c r="C125" s="221"/>
      <c r="D125" s="221"/>
      <c r="E125" s="221"/>
      <c r="F125" s="221"/>
      <c r="G125" s="221"/>
      <c r="H125" s="221"/>
      <c r="I125" s="221"/>
      <c r="J125" s="221"/>
      <c r="K125" s="221"/>
      <c r="L125" s="221"/>
      <c r="M125" s="221"/>
      <c r="N125" s="221"/>
      <c r="O125" s="221"/>
      <c r="P125" s="221"/>
      <c r="Q125" s="221"/>
      <c r="R125" s="221"/>
      <c r="S125" s="221"/>
      <c r="T125" s="221"/>
      <c r="U125" s="221"/>
      <c r="V125" s="221"/>
      <c r="W125" s="221"/>
      <c r="X125" s="221"/>
      <c r="Y125" s="221"/>
      <c r="Z125" s="221"/>
      <c r="AA125" s="221"/>
      <c r="AB125" s="221"/>
      <c r="AC125" s="221"/>
      <c r="AD125" s="221"/>
      <c r="AE125" s="221"/>
      <c r="AF125" s="221"/>
      <c r="AG125" s="221"/>
      <c r="AH125" s="221"/>
      <c r="AI125" s="221"/>
    </row>
    <row r="126" spans="1:46" ht="24.75" customHeight="1" x14ac:dyDescent="0.4">
      <c r="B126" s="221"/>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1"/>
      <c r="AG126" s="221"/>
      <c r="AH126" s="221"/>
      <c r="AI126" s="221"/>
    </row>
    <row r="127" spans="1:46" ht="24.75" customHeight="1" x14ac:dyDescent="0.4">
      <c r="B127" s="221"/>
      <c r="C127" s="221"/>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1"/>
      <c r="AG127" s="221"/>
      <c r="AH127" s="221"/>
      <c r="AI127" s="221"/>
    </row>
    <row r="128" spans="1:46" ht="24.75" customHeight="1" x14ac:dyDescent="0.4">
      <c r="B128" s="221"/>
      <c r="C128" s="221"/>
      <c r="D128" s="221"/>
      <c r="E128" s="221"/>
      <c r="F128" s="221"/>
      <c r="G128" s="221"/>
      <c r="H128" s="221"/>
      <c r="I128" s="221"/>
      <c r="J128" s="221"/>
      <c r="K128" s="221"/>
      <c r="L128" s="221"/>
      <c r="M128" s="221"/>
      <c r="N128" s="221"/>
      <c r="O128" s="221"/>
      <c r="P128" s="221"/>
      <c r="Q128" s="221"/>
      <c r="R128" s="221"/>
      <c r="S128" s="221"/>
      <c r="T128" s="221"/>
      <c r="U128" s="221"/>
      <c r="V128" s="221"/>
      <c r="W128" s="221"/>
      <c r="X128" s="221"/>
      <c r="Y128" s="221"/>
      <c r="Z128" s="221"/>
      <c r="AA128" s="221"/>
      <c r="AB128" s="221"/>
      <c r="AC128" s="221"/>
      <c r="AD128" s="221"/>
      <c r="AE128" s="221"/>
      <c r="AF128" s="221"/>
      <c r="AG128" s="221"/>
      <c r="AH128" s="221"/>
      <c r="AI128" s="221"/>
    </row>
    <row r="129" spans="2:37" ht="24.75" customHeight="1" x14ac:dyDescent="0.4">
      <c r="B129" s="221"/>
      <c r="C129" s="221"/>
      <c r="D129" s="221"/>
      <c r="E129" s="221"/>
      <c r="F129" s="221"/>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221"/>
      <c r="AD129" s="221"/>
      <c r="AE129" s="221"/>
      <c r="AF129" s="221"/>
      <c r="AG129" s="221"/>
      <c r="AH129" s="221"/>
      <c r="AI129" s="221"/>
    </row>
    <row r="130" spans="2:37" ht="24.75" customHeight="1" x14ac:dyDescent="0.4">
      <c r="B130" s="221"/>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row>
    <row r="131" spans="2:37" ht="24.75" customHeight="1" x14ac:dyDescent="0.4">
      <c r="B131" s="221"/>
      <c r="C131" s="221"/>
      <c r="D131" s="221"/>
      <c r="E131" s="221"/>
      <c r="F131" s="221"/>
      <c r="G131" s="221"/>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1"/>
      <c r="AD131" s="221"/>
      <c r="AE131" s="221"/>
      <c r="AF131" s="221"/>
      <c r="AG131" s="221"/>
      <c r="AH131" s="221"/>
      <c r="AI131" s="221"/>
      <c r="AK131" s="71"/>
    </row>
    <row r="132" spans="2:37" ht="24.75" customHeight="1" x14ac:dyDescent="0.4">
      <c r="B132" s="221"/>
      <c r="C132" s="221"/>
      <c r="D132" s="221"/>
      <c r="E132" s="221"/>
      <c r="F132" s="221"/>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1"/>
      <c r="AG132" s="221"/>
      <c r="AH132" s="221"/>
      <c r="AI132" s="221"/>
    </row>
    <row r="133" spans="2:37" ht="24.75" customHeight="1" x14ac:dyDescent="0.4">
      <c r="B133" s="221"/>
      <c r="C133" s="221"/>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1"/>
      <c r="AG133" s="221"/>
      <c r="AH133" s="221"/>
      <c r="AI133" s="221"/>
    </row>
    <row r="134" spans="2:37" ht="24.75" customHeight="1" x14ac:dyDescent="0.4">
      <c r="B134" s="221"/>
      <c r="C134" s="221"/>
      <c r="D134" s="221"/>
      <c r="E134" s="221"/>
      <c r="F134" s="221"/>
      <c r="G134" s="221"/>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1"/>
      <c r="AD134" s="221"/>
      <c r="AE134" s="221"/>
      <c r="AF134" s="221"/>
      <c r="AG134" s="221"/>
      <c r="AH134" s="221"/>
      <c r="AI134" s="221"/>
    </row>
    <row r="135" spans="2:37" ht="24.75" customHeight="1" x14ac:dyDescent="0.4">
      <c r="B135" s="221"/>
      <c r="C135" s="221"/>
      <c r="D135" s="221"/>
      <c r="E135" s="221"/>
      <c r="F135" s="221"/>
      <c r="G135" s="221"/>
      <c r="H135" s="221"/>
      <c r="I135" s="221"/>
      <c r="J135" s="221"/>
      <c r="K135" s="221"/>
      <c r="L135" s="221"/>
      <c r="M135" s="221"/>
      <c r="N135" s="221"/>
      <c r="O135" s="221"/>
      <c r="P135" s="221"/>
      <c r="Q135" s="221"/>
      <c r="R135" s="221"/>
      <c r="S135" s="221"/>
      <c r="T135" s="221"/>
      <c r="U135" s="221"/>
      <c r="V135" s="221"/>
      <c r="W135" s="221"/>
      <c r="X135" s="221"/>
      <c r="Y135" s="221"/>
      <c r="Z135" s="221"/>
      <c r="AA135" s="221"/>
      <c r="AB135" s="221"/>
      <c r="AC135" s="221"/>
      <c r="AD135" s="221"/>
      <c r="AE135" s="221"/>
      <c r="AF135" s="221"/>
      <c r="AG135" s="221"/>
      <c r="AH135" s="221"/>
      <c r="AI135" s="221"/>
    </row>
    <row r="136" spans="2:37" ht="24.75" customHeight="1" x14ac:dyDescent="0.4">
      <c r="B136" s="221"/>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221"/>
      <c r="AF136" s="221"/>
      <c r="AG136" s="221"/>
      <c r="AH136" s="221"/>
      <c r="AI136" s="221"/>
    </row>
    <row r="137" spans="2:37" ht="24.75" customHeight="1" x14ac:dyDescent="0.4">
      <c r="B137" s="221"/>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c r="AA137" s="221"/>
      <c r="AB137" s="221"/>
      <c r="AC137" s="221"/>
      <c r="AD137" s="221"/>
      <c r="AE137" s="221"/>
      <c r="AF137" s="221"/>
      <c r="AG137" s="221"/>
      <c r="AH137" s="221"/>
      <c r="AI137" s="221"/>
    </row>
    <row r="138" spans="2:37" ht="24.75" customHeight="1" x14ac:dyDescent="0.4">
      <c r="B138" s="221"/>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row>
    <row r="139" spans="2:37" ht="24.75" customHeight="1" x14ac:dyDescent="0.4">
      <c r="B139" s="221"/>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row>
    <row r="140" spans="2:37" ht="24.75" customHeight="1" x14ac:dyDescent="0.4">
      <c r="B140" s="221"/>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row>
    <row r="141" spans="2:37" ht="24.75" customHeight="1" x14ac:dyDescent="0.4">
      <c r="B141" s="221"/>
      <c r="C141" s="221"/>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1"/>
      <c r="AG141" s="221"/>
      <c r="AH141" s="221"/>
      <c r="AI141" s="221"/>
    </row>
    <row r="142" spans="2:37" ht="24.75" customHeight="1" x14ac:dyDescent="0.4">
      <c r="B142" s="221"/>
      <c r="C142" s="221"/>
      <c r="D142" s="221"/>
      <c r="E142" s="221"/>
      <c r="F142" s="221"/>
      <c r="G142" s="221"/>
      <c r="H142" s="221"/>
      <c r="I142" s="221"/>
      <c r="J142" s="221"/>
      <c r="K142" s="221"/>
      <c r="L142" s="221"/>
      <c r="M142" s="221"/>
      <c r="N142" s="221"/>
      <c r="O142" s="221"/>
      <c r="P142" s="221"/>
      <c r="Q142" s="221"/>
      <c r="R142" s="221"/>
      <c r="S142" s="221"/>
      <c r="T142" s="221"/>
      <c r="U142" s="221"/>
      <c r="V142" s="221"/>
      <c r="W142" s="221"/>
      <c r="X142" s="221"/>
      <c r="Y142" s="221"/>
      <c r="Z142" s="221"/>
      <c r="AA142" s="221"/>
      <c r="AB142" s="221"/>
      <c r="AC142" s="221"/>
      <c r="AD142" s="221"/>
      <c r="AE142" s="221"/>
      <c r="AF142" s="221"/>
      <c r="AG142" s="221"/>
      <c r="AH142" s="221"/>
      <c r="AI142" s="221"/>
    </row>
    <row r="143" spans="2:37" ht="24.75" customHeight="1" x14ac:dyDescent="0.4">
      <c r="B143" s="221"/>
      <c r="C143" s="221"/>
      <c r="D143" s="221"/>
      <c r="E143" s="221"/>
      <c r="F143" s="221"/>
      <c r="G143" s="221"/>
      <c r="H143" s="221"/>
      <c r="I143" s="221"/>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1"/>
      <c r="AG143" s="221"/>
      <c r="AH143" s="221"/>
      <c r="AI143" s="221"/>
    </row>
    <row r="144" spans="2:37" ht="24.75" customHeight="1" x14ac:dyDescent="0.4">
      <c r="B144" s="221"/>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c r="AH144" s="221"/>
      <c r="AI144" s="221"/>
    </row>
    <row r="161" spans="1:37" s="127" customFormat="1" ht="24.75" customHeight="1" x14ac:dyDescent="0.4">
      <c r="F161" s="128"/>
      <c r="AK161" s="129"/>
    </row>
    <row r="162" spans="1:37" s="127" customFormat="1" ht="24.75" customHeight="1" x14ac:dyDescent="0.4">
      <c r="F162" s="128"/>
      <c r="AK162" s="129"/>
    </row>
    <row r="163" spans="1:37" s="127" customFormat="1" ht="24.75" customHeight="1" x14ac:dyDescent="0.4">
      <c r="F163" s="128"/>
      <c r="AK163" s="129"/>
    </row>
    <row r="164" spans="1:37" s="127" customFormat="1" ht="24.75" customHeight="1" x14ac:dyDescent="0.4">
      <c r="F164" s="128"/>
      <c r="AK164" s="129"/>
    </row>
    <row r="168" spans="1:37" s="127" customFormat="1" ht="24.75" customHeight="1" x14ac:dyDescent="0.4">
      <c r="F168" s="128"/>
      <c r="AK168" s="129"/>
    </row>
    <row r="171" spans="1:37" s="127" customFormat="1" ht="24.75" customHeight="1" x14ac:dyDescent="0.4">
      <c r="F171" s="128"/>
      <c r="AK171" s="129"/>
    </row>
    <row r="172" spans="1:37" s="127" customFormat="1" ht="24.75" customHeight="1" x14ac:dyDescent="0.4">
      <c r="F172" s="128"/>
      <c r="AK172" s="129"/>
    </row>
    <row r="173" spans="1:37" s="127" customFormat="1" ht="24.75" customHeight="1" x14ac:dyDescent="0.4">
      <c r="F173" s="128"/>
      <c r="AK173" s="129"/>
    </row>
    <row r="174" spans="1:37" s="127" customFormat="1" ht="24.75" customHeight="1" x14ac:dyDescent="0.4">
      <c r="F174" s="128"/>
      <c r="AK174" s="129"/>
    </row>
    <row r="175" spans="1:37" ht="24.75" customHeight="1" x14ac:dyDescent="0.4">
      <c r="A175" s="163"/>
    </row>
    <row r="176" spans="1:37" ht="24.75" customHeight="1" x14ac:dyDescent="0.4">
      <c r="A176" s="136"/>
    </row>
    <row r="177" spans="1:37" ht="24.75" customHeight="1" x14ac:dyDescent="0.4">
      <c r="A177" s="36"/>
    </row>
    <row r="178" spans="1:37" ht="24.75" customHeight="1" x14ac:dyDescent="0.4">
      <c r="F178" s="56"/>
      <c r="AK178" s="56"/>
    </row>
    <row r="179" spans="1:37" ht="24.75" customHeight="1" x14ac:dyDescent="0.4">
      <c r="F179" s="56"/>
      <c r="AK179" s="56"/>
    </row>
    <row r="180" spans="1:37" ht="24.75" customHeight="1" x14ac:dyDescent="0.4">
      <c r="F180" s="56"/>
      <c r="AK180" s="56"/>
    </row>
    <row r="181" spans="1:37" ht="24.75" customHeight="1" x14ac:dyDescent="0.4">
      <c r="F181" s="56"/>
      <c r="AK181" s="56"/>
    </row>
    <row r="182" spans="1:37" ht="24.75" customHeight="1" x14ac:dyDescent="0.4">
      <c r="F182" s="56"/>
      <c r="AK182" s="56"/>
    </row>
    <row r="183" spans="1:37" ht="24.75" customHeight="1" x14ac:dyDescent="0.4">
      <c r="F183" s="56"/>
      <c r="AK183" s="56"/>
    </row>
    <row r="184" spans="1:37" ht="24.75" customHeight="1" x14ac:dyDescent="0.4">
      <c r="F184" s="56"/>
      <c r="AK184" s="56"/>
    </row>
    <row r="185" spans="1:37" ht="24.75" customHeight="1" x14ac:dyDescent="0.4">
      <c r="F185" s="56"/>
      <c r="AK185" s="56"/>
    </row>
    <row r="186" spans="1:37" ht="24.75" customHeight="1" x14ac:dyDescent="0.4">
      <c r="F186" s="56"/>
      <c r="AK186" s="56"/>
    </row>
    <row r="187" spans="1:37" ht="24.75" customHeight="1" x14ac:dyDescent="0.4">
      <c r="F187" s="56"/>
      <c r="AK187" s="56"/>
    </row>
    <row r="188" spans="1:37" ht="24.75" customHeight="1" x14ac:dyDescent="0.4">
      <c r="F188" s="56"/>
      <c r="AK188" s="56"/>
    </row>
    <row r="189" spans="1:37" ht="24.75" customHeight="1" x14ac:dyDescent="0.4">
      <c r="F189" s="56"/>
      <c r="AK189" s="56"/>
    </row>
    <row r="190" spans="1:37" ht="24.75" customHeight="1" x14ac:dyDescent="0.4">
      <c r="F190" s="56"/>
      <c r="AK190" s="56"/>
    </row>
    <row r="191" spans="1:37" ht="24.75" customHeight="1" x14ac:dyDescent="0.4">
      <c r="F191" s="56"/>
      <c r="AK191" s="56"/>
    </row>
    <row r="192" spans="1:37" ht="24.75" customHeight="1" x14ac:dyDescent="0.4">
      <c r="F192" s="56"/>
      <c r="AK192" s="56"/>
    </row>
    <row r="193" s="56" customFormat="1" ht="24.75" customHeight="1" x14ac:dyDescent="0.4"/>
    <row r="194" s="56" customFormat="1" ht="24.75" customHeight="1" x14ac:dyDescent="0.4"/>
    <row r="195" s="56" customFormat="1" ht="24.75" customHeight="1" x14ac:dyDescent="0.4"/>
    <row r="196" s="56" customFormat="1" ht="24.75" customHeight="1" x14ac:dyDescent="0.4"/>
    <row r="197" s="56" customFormat="1" ht="24.75" customHeight="1" x14ac:dyDescent="0.4"/>
    <row r="198" s="56" customFormat="1" ht="24.75" customHeight="1" x14ac:dyDescent="0.4"/>
    <row r="199" s="56" customFormat="1" ht="24.75" customHeight="1" x14ac:dyDescent="0.4"/>
    <row r="200" s="56" customFormat="1" ht="24.75" customHeight="1" x14ac:dyDescent="0.4"/>
    <row r="201" s="56" customFormat="1" ht="24.75" customHeight="1" x14ac:dyDescent="0.4"/>
    <row r="202" s="56" customFormat="1" ht="24.75" customHeight="1" x14ac:dyDescent="0.4"/>
    <row r="203" s="56" customFormat="1" ht="24.75" customHeight="1" x14ac:dyDescent="0.4"/>
    <row r="204" s="56" customFormat="1" ht="24.75" customHeight="1" x14ac:dyDescent="0.4"/>
  </sheetData>
  <sheetProtection algorithmName="SHA-512" hashValue="mQXFSXszdzzov26QKfRQJm7TC0r9IgTu61mawy8wRfPNObCnecGF66qsRLiVpOV4FRhu9wVGmWu9L9PZr5CUTw==" saltValue="qRdD/AoSbCBeUFwO1IV8/Q=="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D121:E121"/>
    <mergeCell ref="F121:P121"/>
    <mergeCell ref="F104:P104"/>
    <mergeCell ref="J96:K96"/>
    <mergeCell ref="J95:K95"/>
    <mergeCell ref="J97:K97"/>
    <mergeCell ref="B88:E91"/>
    <mergeCell ref="F79:L79"/>
    <mergeCell ref="B80:AI81"/>
    <mergeCell ref="F88:AH88"/>
    <mergeCell ref="J94:K94"/>
    <mergeCell ref="M79:S79"/>
    <mergeCell ref="M87:S87"/>
    <mergeCell ref="F113:P113"/>
    <mergeCell ref="D105:E105"/>
    <mergeCell ref="Z87:AF87"/>
    <mergeCell ref="Z84:AF84"/>
    <mergeCell ref="T75:Z75"/>
    <mergeCell ref="Z79:AF79"/>
    <mergeCell ref="M73:S73"/>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107:P107"/>
    <mergeCell ref="D108:E108"/>
    <mergeCell ref="F108:P108"/>
    <mergeCell ref="D109:E109"/>
    <mergeCell ref="V42:AB42"/>
    <mergeCell ref="V43:AB43"/>
    <mergeCell ref="C48:L48"/>
    <mergeCell ref="H45:N45"/>
    <mergeCell ref="H46:N46"/>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V40:AB40"/>
    <mergeCell ref="C40:G40"/>
    <mergeCell ref="C41:G41"/>
    <mergeCell ref="C42:G42"/>
    <mergeCell ref="C43:G43"/>
    <mergeCell ref="C44:G44"/>
    <mergeCell ref="C45:G45"/>
    <mergeCell ref="M48:S48"/>
    <mergeCell ref="M58:S5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U2:Z2"/>
    <mergeCell ref="AA2:AJ2"/>
    <mergeCell ref="J4:S4"/>
    <mergeCell ref="AA4:AJ4"/>
    <mergeCell ref="U4:Z4"/>
    <mergeCell ref="D4:I4"/>
    <mergeCell ref="D122:E122"/>
    <mergeCell ref="F122:P122"/>
    <mergeCell ref="D114:E114"/>
    <mergeCell ref="F114:P114"/>
    <mergeCell ref="D115:E115"/>
    <mergeCell ref="F115:P115"/>
    <mergeCell ref="D116:E116"/>
    <mergeCell ref="F116:P116"/>
    <mergeCell ref="D117:E117"/>
    <mergeCell ref="F117:P117"/>
    <mergeCell ref="D118:E118"/>
    <mergeCell ref="F118:P118"/>
    <mergeCell ref="J22:P22"/>
    <mergeCell ref="H41:N41"/>
    <mergeCell ref="H42:N42"/>
    <mergeCell ref="H43:N43"/>
    <mergeCell ref="H44:N44"/>
    <mergeCell ref="D113:E113"/>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226"/>
  <sheetViews>
    <sheetView showGridLines="0" view="pageBreakPreview" topLeftCell="A7" zoomScale="55" zoomScaleNormal="100" zoomScaleSheetLayoutView="55" zoomScalePageLayoutView="85" workbookViewId="0">
      <selection activeCell="AB146" sqref="AB146"/>
    </sheetView>
  </sheetViews>
  <sheetFormatPr defaultColWidth="8.75" defaultRowHeight="13.5" x14ac:dyDescent="0.4"/>
  <cols>
    <col min="1" max="33" width="2.75" style="3" customWidth="1"/>
    <col min="34" max="35" width="2.75" style="100" hidden="1" customWidth="1"/>
    <col min="36" max="36" width="2.75" style="3" hidden="1" customWidth="1"/>
    <col min="37" max="42" width="2.75" style="3" customWidth="1"/>
    <col min="43" max="16384" width="8.75" style="3"/>
  </cols>
  <sheetData>
    <row r="1" spans="1:36" ht="16.149999999999999" customHeight="1" x14ac:dyDescent="0.4">
      <c r="A1" s="60" t="s">
        <v>390</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row>
    <row r="2" spans="1:36" ht="16.149999999999999" customHeight="1" x14ac:dyDescent="0.4">
      <c r="A2" s="293" t="s">
        <v>321</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112"/>
      <c r="AI2" s="112"/>
    </row>
    <row r="3" spans="1:36" ht="14.25" customHeight="1" x14ac:dyDescent="0.4">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6" ht="16.350000000000001" customHeight="1" x14ac:dyDescent="0.4">
      <c r="A4" s="60"/>
      <c r="B4" s="60"/>
      <c r="C4" s="60"/>
      <c r="D4" s="60"/>
      <c r="E4" s="60"/>
      <c r="F4" s="60"/>
      <c r="G4" s="60"/>
      <c r="H4" s="60"/>
      <c r="I4" s="60"/>
      <c r="J4" s="307" t="s">
        <v>209</v>
      </c>
      <c r="K4" s="307"/>
      <c r="L4" s="307"/>
      <c r="M4" s="307"/>
      <c r="N4" s="307"/>
      <c r="O4" s="307"/>
      <c r="P4" s="307"/>
      <c r="Q4" s="307"/>
      <c r="R4" s="307"/>
      <c r="S4" s="307"/>
      <c r="T4" s="307"/>
      <c r="U4" s="308"/>
      <c r="V4" s="294">
        <f>訪問看護ステーションコード</f>
        <v>0</v>
      </c>
      <c r="W4" s="294"/>
      <c r="X4" s="294"/>
      <c r="Y4" s="294"/>
      <c r="Z4" s="294"/>
      <c r="AA4" s="294"/>
      <c r="AB4" s="294"/>
      <c r="AC4" s="294"/>
      <c r="AD4" s="294"/>
      <c r="AE4" s="294"/>
      <c r="AF4" s="294"/>
      <c r="AG4" s="295"/>
      <c r="AH4" s="113"/>
      <c r="AI4" s="113"/>
    </row>
    <row r="5" spans="1:36" ht="16.149999999999999" customHeight="1" x14ac:dyDescent="0.4">
      <c r="A5" s="60"/>
      <c r="B5" s="60"/>
      <c r="C5" s="60"/>
      <c r="D5" s="60"/>
      <c r="E5" s="60"/>
      <c r="F5" s="60"/>
      <c r="G5" s="60"/>
      <c r="H5" s="60"/>
      <c r="I5" s="60"/>
      <c r="J5" s="309" t="s">
        <v>207</v>
      </c>
      <c r="K5" s="309"/>
      <c r="L5" s="309"/>
      <c r="M5" s="309"/>
      <c r="N5" s="309"/>
      <c r="O5" s="309"/>
      <c r="P5" s="309"/>
      <c r="Q5" s="309"/>
      <c r="R5" s="309"/>
      <c r="S5" s="309"/>
      <c r="T5" s="309"/>
      <c r="U5" s="310"/>
      <c r="V5" s="296">
        <f>訪問看護ステーション名</f>
        <v>0</v>
      </c>
      <c r="W5" s="296"/>
      <c r="X5" s="296"/>
      <c r="Y5" s="296"/>
      <c r="Z5" s="296"/>
      <c r="AA5" s="296"/>
      <c r="AB5" s="296"/>
      <c r="AC5" s="296"/>
      <c r="AD5" s="296"/>
      <c r="AE5" s="296"/>
      <c r="AF5" s="296"/>
      <c r="AG5" s="297"/>
      <c r="AH5" s="101"/>
      <c r="AI5" s="101"/>
    </row>
    <row r="6" spans="1:36" ht="15.75" customHeight="1" x14ac:dyDescent="0.4">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row>
    <row r="7" spans="1:36" ht="16.149999999999999" customHeight="1" x14ac:dyDescent="0.4">
      <c r="A7" s="1" t="s">
        <v>31</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row>
    <row r="8" spans="1:36" ht="16.149999999999999" customHeight="1" x14ac:dyDescent="0.4">
      <c r="A8" s="60" t="s">
        <v>32</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row>
    <row r="9" spans="1:36" ht="16.149999999999999" customHeight="1" x14ac:dyDescent="0.4">
      <c r="A9" s="1"/>
      <c r="B9" s="298"/>
      <c r="C9" s="298"/>
      <c r="D9" s="299" t="s">
        <v>33</v>
      </c>
      <c r="E9" s="299"/>
      <c r="F9" s="299"/>
      <c r="G9" s="299"/>
      <c r="H9" s="299"/>
      <c r="I9" s="299"/>
      <c r="J9" s="299"/>
      <c r="K9" s="299"/>
      <c r="L9" s="299"/>
      <c r="M9" s="299"/>
      <c r="N9" s="299"/>
      <c r="O9" s="299"/>
      <c r="P9" s="299"/>
      <c r="Q9" s="299"/>
      <c r="R9" s="299"/>
      <c r="S9" s="299"/>
      <c r="T9" s="299"/>
      <c r="U9" s="299"/>
      <c r="V9" s="299"/>
      <c r="W9" s="299"/>
      <c r="X9" s="299"/>
      <c r="Y9" s="299"/>
      <c r="Z9" s="299"/>
      <c r="AA9" s="60"/>
      <c r="AB9" s="60"/>
      <c r="AC9" s="60"/>
      <c r="AD9" s="60"/>
      <c r="AE9" s="60"/>
      <c r="AF9" s="60"/>
      <c r="AG9" s="60"/>
      <c r="AJ9" s="209">
        <v>1</v>
      </c>
    </row>
    <row r="10" spans="1:36" ht="16.149999999999999" customHeight="1" x14ac:dyDescent="0.4">
      <c r="A10" s="1"/>
      <c r="B10" s="305"/>
      <c r="C10" s="305"/>
      <c r="D10" s="306" t="s">
        <v>34</v>
      </c>
      <c r="E10" s="306"/>
      <c r="F10" s="306"/>
      <c r="G10" s="306"/>
      <c r="H10" s="306"/>
      <c r="I10" s="306"/>
      <c r="J10" s="306"/>
      <c r="K10" s="306"/>
      <c r="L10" s="306"/>
      <c r="M10" s="306"/>
      <c r="N10" s="306"/>
      <c r="O10" s="306"/>
      <c r="P10" s="306"/>
      <c r="Q10" s="306"/>
      <c r="R10" s="306"/>
      <c r="S10" s="306"/>
      <c r="T10" s="306"/>
      <c r="U10" s="306"/>
      <c r="V10" s="306"/>
      <c r="W10" s="306"/>
      <c r="X10" s="306"/>
      <c r="Y10" s="306"/>
      <c r="Z10" s="306"/>
      <c r="AA10" s="60"/>
      <c r="AB10" s="60"/>
      <c r="AC10" s="60"/>
      <c r="AD10" s="60"/>
      <c r="AE10" s="60"/>
      <c r="AF10" s="60"/>
      <c r="AG10" s="60"/>
    </row>
    <row r="11" spans="1:36" ht="16.149999999999999" customHeight="1" x14ac:dyDescent="0.4">
      <c r="A11" s="1"/>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row>
    <row r="12" spans="1:36" ht="16.149999999999999" customHeight="1" thickBot="1" x14ac:dyDescent="0.45">
      <c r="A12" s="60" t="s">
        <v>35</v>
      </c>
      <c r="B12" s="60"/>
      <c r="C12" s="60"/>
      <c r="D12" s="60"/>
      <c r="E12" s="60"/>
      <c r="F12" s="60"/>
      <c r="L12" s="60"/>
      <c r="M12" s="60"/>
      <c r="N12" s="60"/>
      <c r="O12" s="60"/>
      <c r="P12" s="60"/>
      <c r="Q12" s="60"/>
      <c r="R12" s="60"/>
      <c r="S12" s="60"/>
      <c r="T12" s="60"/>
      <c r="U12" s="60"/>
      <c r="V12" s="60"/>
      <c r="AE12" s="60"/>
      <c r="AF12" s="60"/>
      <c r="AG12" s="60"/>
    </row>
    <row r="13" spans="1:36" ht="16.149999999999999" customHeight="1" thickBot="1" x14ac:dyDescent="0.45">
      <c r="B13" s="300" t="s">
        <v>36</v>
      </c>
      <c r="C13" s="301"/>
      <c r="D13" s="301"/>
      <c r="E13" s="302"/>
      <c r="F13" s="302"/>
      <c r="G13" s="22" t="s">
        <v>37</v>
      </c>
      <c r="H13" s="302"/>
      <c r="I13" s="302"/>
      <c r="J13" s="22" t="s">
        <v>38</v>
      </c>
      <c r="K13" s="22"/>
      <c r="L13" s="22" t="s">
        <v>39</v>
      </c>
      <c r="M13" s="22" t="s">
        <v>36</v>
      </c>
      <c r="N13" s="22"/>
      <c r="O13" s="302"/>
      <c r="P13" s="302"/>
      <c r="Q13" s="22" t="s">
        <v>37</v>
      </c>
      <c r="R13" s="302"/>
      <c r="S13" s="302"/>
      <c r="T13" s="23" t="s">
        <v>38</v>
      </c>
      <c r="V13" s="303">
        <f>IF(E13=O13,R13-H13+1,IF(O13-E13=1,12-H13+1+R13,IF(O13-E13=2,12-H13+1+R13+12,"エラー")))</f>
        <v>1</v>
      </c>
      <c r="W13" s="303"/>
      <c r="X13" s="303"/>
      <c r="Y13" s="304"/>
      <c r="Z13" s="60" t="s">
        <v>40</v>
      </c>
      <c r="AA13" s="60"/>
      <c r="AG13" s="60"/>
    </row>
    <row r="14" spans="1:36" s="100" customFormat="1" ht="16.149999999999999" customHeight="1" x14ac:dyDescent="0.4">
      <c r="B14" s="188" t="s">
        <v>132</v>
      </c>
      <c r="C14" s="101"/>
      <c r="D14" s="101"/>
      <c r="E14" s="101"/>
      <c r="F14" s="101"/>
      <c r="G14" s="114"/>
      <c r="H14" s="101"/>
      <c r="I14" s="101"/>
      <c r="J14" s="114"/>
      <c r="K14" s="114"/>
      <c r="L14" s="114"/>
      <c r="M14" s="114"/>
      <c r="N14" s="114"/>
      <c r="O14" s="101"/>
      <c r="P14" s="101"/>
      <c r="Q14" s="114"/>
      <c r="R14" s="101"/>
      <c r="S14" s="101"/>
      <c r="T14" s="114"/>
      <c r="V14" s="101"/>
      <c r="W14" s="101"/>
      <c r="X14" s="101"/>
      <c r="Y14" s="101"/>
    </row>
    <row r="15" spans="1:36" ht="16.149999999999999" customHeight="1" x14ac:dyDescent="0.4">
      <c r="A15" s="60"/>
      <c r="B15" s="189" t="s">
        <v>133</v>
      </c>
      <c r="C15" s="60"/>
      <c r="D15" s="60"/>
      <c r="E15" s="60"/>
      <c r="F15" s="60"/>
      <c r="G15" s="60"/>
      <c r="H15" s="60"/>
      <c r="I15" s="60"/>
      <c r="J15" s="60"/>
      <c r="K15" s="60"/>
      <c r="L15" s="60"/>
      <c r="M15" s="60"/>
      <c r="N15" s="60"/>
      <c r="O15" s="60"/>
      <c r="P15" s="60"/>
      <c r="Q15" s="60"/>
      <c r="R15" s="60"/>
      <c r="S15" s="60"/>
      <c r="T15" s="60"/>
      <c r="U15" s="60"/>
      <c r="AB15" s="60"/>
      <c r="AC15" s="60"/>
      <c r="AD15" s="60"/>
      <c r="AE15" s="60"/>
      <c r="AF15" s="60"/>
      <c r="AG15" s="60"/>
    </row>
    <row r="16" spans="1:36" ht="16.149999999999999" customHeight="1" x14ac:dyDescent="0.4">
      <c r="A16" s="60"/>
      <c r="B16" s="189"/>
      <c r="C16" s="60"/>
      <c r="D16" s="60"/>
      <c r="E16" s="60"/>
      <c r="F16" s="60"/>
      <c r="G16" s="60"/>
      <c r="H16" s="60"/>
      <c r="I16" s="60"/>
      <c r="J16" s="60"/>
      <c r="K16" s="60"/>
      <c r="L16" s="60"/>
      <c r="M16" s="60"/>
      <c r="N16" s="60"/>
      <c r="O16" s="60"/>
      <c r="P16" s="60"/>
      <c r="Q16" s="60"/>
      <c r="R16" s="60"/>
      <c r="S16" s="60"/>
      <c r="T16" s="60"/>
      <c r="U16" s="60"/>
      <c r="AB16" s="60"/>
      <c r="AC16" s="60"/>
      <c r="AD16" s="60"/>
      <c r="AE16" s="60"/>
      <c r="AF16" s="60"/>
      <c r="AG16" s="60"/>
    </row>
    <row r="17" spans="1:35" ht="16.149999999999999" customHeight="1" thickBot="1" x14ac:dyDescent="0.45">
      <c r="A17" s="60" t="s">
        <v>41</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row>
    <row r="18" spans="1:35" ht="16.149999999999999" customHeight="1" thickBot="1" x14ac:dyDescent="0.45">
      <c r="A18" s="60"/>
      <c r="B18" s="300" t="s">
        <v>36</v>
      </c>
      <c r="C18" s="301"/>
      <c r="D18" s="301"/>
      <c r="E18" s="302"/>
      <c r="F18" s="302"/>
      <c r="G18" s="22" t="s">
        <v>37</v>
      </c>
      <c r="H18" s="302"/>
      <c r="I18" s="302"/>
      <c r="J18" s="22" t="s">
        <v>38</v>
      </c>
      <c r="K18" s="22"/>
      <c r="L18" s="22" t="s">
        <v>39</v>
      </c>
      <c r="M18" s="22" t="s">
        <v>36</v>
      </c>
      <c r="N18" s="22"/>
      <c r="O18" s="302"/>
      <c r="P18" s="302"/>
      <c r="Q18" s="22" t="s">
        <v>37</v>
      </c>
      <c r="R18" s="302"/>
      <c r="S18" s="302"/>
      <c r="T18" s="23" t="s">
        <v>38</v>
      </c>
      <c r="V18" s="303">
        <f>IF(E18=O18,R18-H18+1,IF(O18-E18=1,12-H18+1+R18,IF(O18-E18=2,12-H18+1+R18+12,"エラー")))</f>
        <v>1</v>
      </c>
      <c r="W18" s="303"/>
      <c r="X18" s="303"/>
      <c r="Y18" s="304"/>
      <c r="Z18" s="60" t="s">
        <v>40</v>
      </c>
      <c r="AA18" s="60"/>
      <c r="AG18" s="60"/>
    </row>
    <row r="19" spans="1:35" ht="16.149999999999999" customHeight="1" x14ac:dyDescent="0.4">
      <c r="A19" s="60"/>
      <c r="B19" s="190" t="s">
        <v>131</v>
      </c>
      <c r="D19" s="30"/>
      <c r="E19" s="30"/>
      <c r="G19" s="30"/>
      <c r="H19" s="30"/>
      <c r="N19" s="30"/>
      <c r="O19" s="30"/>
      <c r="Q19" s="30"/>
      <c r="R19" s="30"/>
      <c r="U19" s="60"/>
      <c r="AB19" s="60"/>
      <c r="AC19" s="60"/>
      <c r="AD19" s="60"/>
      <c r="AE19" s="60"/>
      <c r="AF19" s="60"/>
      <c r="AG19" s="60"/>
    </row>
    <row r="20" spans="1:35" ht="16.149999999999999" customHeight="1" x14ac:dyDescent="0.4">
      <c r="A20" s="60"/>
      <c r="B20" s="190" t="s">
        <v>127</v>
      </c>
      <c r="D20" s="30"/>
      <c r="E20" s="30"/>
      <c r="G20" s="30"/>
      <c r="H20" s="30"/>
      <c r="N20" s="30"/>
      <c r="O20" s="30"/>
      <c r="Q20" s="30"/>
      <c r="R20" s="30"/>
      <c r="U20" s="60"/>
      <c r="AB20" s="60"/>
      <c r="AC20" s="60"/>
      <c r="AD20" s="60"/>
      <c r="AE20" s="60"/>
      <c r="AF20" s="60"/>
      <c r="AG20" s="60"/>
    </row>
    <row r="21" spans="1:35" ht="16.149999999999999" customHeight="1" x14ac:dyDescent="0.4">
      <c r="A21" s="60"/>
      <c r="B21" s="190" t="s">
        <v>128</v>
      </c>
      <c r="D21" s="30"/>
      <c r="E21" s="30"/>
      <c r="G21" s="30"/>
      <c r="H21" s="30"/>
      <c r="N21" s="30"/>
      <c r="O21" s="30"/>
      <c r="Q21" s="30"/>
      <c r="R21" s="30"/>
      <c r="U21" s="60"/>
      <c r="AB21" s="60"/>
      <c r="AC21" s="60"/>
      <c r="AD21" s="60"/>
      <c r="AE21" s="60"/>
      <c r="AF21" s="60"/>
      <c r="AG21" s="60"/>
    </row>
    <row r="22" spans="1:35" ht="16.149999999999999" customHeight="1" x14ac:dyDescent="0.4">
      <c r="A22" s="60"/>
      <c r="B22" s="190" t="s">
        <v>130</v>
      </c>
      <c r="D22" s="30"/>
      <c r="E22" s="30"/>
      <c r="G22" s="30"/>
      <c r="H22" s="30"/>
      <c r="N22" s="30"/>
      <c r="O22" s="30"/>
      <c r="Q22" s="30"/>
      <c r="R22" s="30"/>
      <c r="U22" s="60"/>
      <c r="AB22" s="60"/>
      <c r="AC22" s="60"/>
      <c r="AD22" s="60"/>
      <c r="AE22" s="60"/>
      <c r="AF22" s="60"/>
      <c r="AG22" s="60"/>
    </row>
    <row r="23" spans="1:35" ht="16.149999999999999" customHeight="1" x14ac:dyDescent="0.4">
      <c r="A23" s="60"/>
      <c r="B23" s="190" t="s">
        <v>129</v>
      </c>
      <c r="D23" s="30"/>
      <c r="E23" s="30"/>
      <c r="G23" s="30"/>
      <c r="H23" s="30"/>
      <c r="N23" s="30"/>
      <c r="O23" s="30"/>
      <c r="Q23" s="30"/>
      <c r="R23" s="30"/>
      <c r="U23" s="60"/>
      <c r="AB23" s="60"/>
      <c r="AC23" s="60"/>
      <c r="AD23" s="60"/>
      <c r="AE23" s="60"/>
      <c r="AF23" s="60"/>
      <c r="AG23" s="60"/>
    </row>
    <row r="24" spans="1:35" ht="16.149999999999999" customHeight="1" thickBot="1" x14ac:dyDescent="0.45">
      <c r="A24" s="60"/>
      <c r="B24" s="190"/>
      <c r="D24" s="30"/>
      <c r="E24" s="30"/>
      <c r="G24" s="30"/>
      <c r="H24" s="30"/>
      <c r="N24" s="30"/>
      <c r="O24" s="30"/>
      <c r="Q24" s="30"/>
      <c r="R24" s="30"/>
      <c r="U24" s="60"/>
      <c r="AB24" s="60"/>
      <c r="AC24" s="60"/>
      <c r="AD24" s="60"/>
      <c r="AE24" s="60"/>
      <c r="AF24" s="60"/>
      <c r="AG24" s="60"/>
    </row>
    <row r="25" spans="1:35" ht="16.149999999999999" customHeight="1" thickBot="1" x14ac:dyDescent="0.45">
      <c r="A25" s="1" t="s">
        <v>300</v>
      </c>
      <c r="B25" s="1"/>
      <c r="C25" s="60"/>
      <c r="D25" s="60"/>
      <c r="E25" s="60"/>
      <c r="F25" s="60"/>
      <c r="G25" s="60"/>
      <c r="H25" s="60"/>
      <c r="I25" s="60"/>
      <c r="J25" s="60"/>
      <c r="K25" s="60"/>
      <c r="L25" s="60"/>
      <c r="M25" s="60"/>
      <c r="N25" s="60"/>
      <c r="O25" s="60"/>
      <c r="P25" s="60"/>
      <c r="Q25" s="60"/>
      <c r="R25" s="60"/>
      <c r="S25" s="60"/>
      <c r="T25" s="60"/>
      <c r="U25" s="60"/>
      <c r="W25" s="208"/>
      <c r="X25" s="319" t="s">
        <v>278</v>
      </c>
      <c r="Y25" s="320"/>
      <c r="Z25" s="60"/>
      <c r="AA25" s="60"/>
      <c r="AB25" s="60"/>
      <c r="AC25" s="60"/>
      <c r="AD25" s="60"/>
      <c r="AE25" s="60"/>
      <c r="AF25" s="60"/>
      <c r="AG25" s="20"/>
      <c r="AH25" s="209" t="b">
        <v>1</v>
      </c>
      <c r="AI25" s="3"/>
    </row>
    <row r="26" spans="1:35" ht="16.149999999999999" customHeight="1" x14ac:dyDescent="0.4">
      <c r="A26" s="1"/>
      <c r="B26" s="189" t="s">
        <v>296</v>
      </c>
      <c r="C26" s="60"/>
      <c r="D26" s="60"/>
      <c r="E26" s="60"/>
      <c r="F26" s="60"/>
      <c r="G26" s="60"/>
      <c r="H26" s="60"/>
      <c r="I26" s="60"/>
      <c r="J26" s="60"/>
      <c r="K26" s="60"/>
      <c r="L26" s="60"/>
      <c r="M26" s="60"/>
      <c r="N26" s="60"/>
      <c r="O26" s="60"/>
      <c r="P26" s="60"/>
      <c r="Q26" s="60"/>
      <c r="R26" s="60"/>
      <c r="S26" s="60"/>
      <c r="T26" s="60"/>
      <c r="U26" s="60"/>
      <c r="X26" s="30"/>
      <c r="Y26" s="30"/>
      <c r="Z26" s="60"/>
      <c r="AA26" s="60"/>
      <c r="AB26" s="60"/>
      <c r="AC26" s="60"/>
      <c r="AD26" s="60"/>
      <c r="AE26" s="60"/>
      <c r="AF26" s="60"/>
      <c r="AG26" s="20"/>
      <c r="AH26" s="3"/>
      <c r="AI26" s="3"/>
    </row>
    <row r="27" spans="1:35" ht="16.149999999999999" customHeight="1" x14ac:dyDescent="0.4">
      <c r="A27" s="60"/>
      <c r="B27" s="190" t="s">
        <v>297</v>
      </c>
      <c r="D27" s="30"/>
      <c r="E27" s="30"/>
      <c r="G27" s="30"/>
      <c r="H27" s="30"/>
      <c r="N27" s="30"/>
      <c r="O27" s="30"/>
      <c r="Q27" s="30"/>
      <c r="R27" s="30"/>
      <c r="U27" s="60"/>
      <c r="AB27" s="60"/>
      <c r="AC27" s="60"/>
      <c r="AD27" s="60"/>
      <c r="AE27" s="60"/>
      <c r="AF27" s="60"/>
      <c r="AG27" s="60"/>
      <c r="AH27" s="3"/>
      <c r="AI27" s="3"/>
    </row>
    <row r="28" spans="1:35" ht="16.149999999999999" customHeight="1" x14ac:dyDescent="0.4">
      <c r="A28" s="60"/>
      <c r="B28" s="190" t="s">
        <v>298</v>
      </c>
      <c r="D28" s="30"/>
      <c r="E28" s="30"/>
      <c r="G28" s="30"/>
      <c r="H28" s="30"/>
      <c r="N28" s="30"/>
      <c r="O28" s="30"/>
      <c r="Q28" s="30"/>
      <c r="R28" s="30"/>
      <c r="U28" s="60"/>
      <c r="AB28" s="60"/>
      <c r="AC28" s="60"/>
      <c r="AD28" s="60"/>
      <c r="AE28" s="60"/>
      <c r="AF28" s="60"/>
      <c r="AG28" s="60"/>
      <c r="AH28" s="3"/>
      <c r="AI28" s="3"/>
    </row>
    <row r="29" spans="1:35" ht="16.149999999999999" customHeight="1" x14ac:dyDescent="0.4">
      <c r="A29" s="60"/>
      <c r="B29" s="190" t="s">
        <v>299</v>
      </c>
      <c r="D29" s="30"/>
      <c r="E29" s="30"/>
      <c r="G29" s="30"/>
      <c r="H29" s="30"/>
      <c r="N29" s="30"/>
      <c r="O29" s="30"/>
      <c r="Q29" s="30"/>
      <c r="R29" s="30"/>
      <c r="U29" s="60"/>
      <c r="AB29" s="60"/>
      <c r="AC29" s="60"/>
      <c r="AD29" s="60"/>
      <c r="AE29" s="60"/>
      <c r="AF29" s="60"/>
      <c r="AG29" s="60"/>
    </row>
    <row r="30" spans="1:35" ht="16.149999999999999" customHeight="1" x14ac:dyDescent="0.4">
      <c r="A30" s="60"/>
      <c r="B30" s="190"/>
      <c r="D30" s="30"/>
      <c r="E30" s="30"/>
      <c r="G30" s="30"/>
      <c r="H30" s="30"/>
      <c r="N30" s="30"/>
      <c r="O30" s="30"/>
      <c r="Q30" s="30"/>
      <c r="R30" s="30"/>
      <c r="U30" s="60"/>
      <c r="AB30" s="60"/>
      <c r="AC30" s="60"/>
      <c r="AD30" s="60"/>
      <c r="AE30" s="60"/>
      <c r="AF30" s="60"/>
      <c r="AG30" s="60"/>
    </row>
    <row r="31" spans="1:35" ht="16.149999999999999" customHeight="1" thickBot="1" x14ac:dyDescent="0.45">
      <c r="A31" s="1" t="s">
        <v>382</v>
      </c>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row>
    <row r="32" spans="1:35" ht="16.149999999999999" customHeight="1" x14ac:dyDescent="0.4">
      <c r="A32" s="29" t="s">
        <v>42</v>
      </c>
      <c r="B32" s="63"/>
      <c r="C32" s="63"/>
      <c r="D32" s="63"/>
      <c r="E32" s="63"/>
      <c r="F32" s="63"/>
      <c r="G32" s="63"/>
      <c r="H32" s="63"/>
      <c r="I32" s="63"/>
      <c r="J32" s="63"/>
      <c r="K32" s="63"/>
      <c r="L32" s="63"/>
      <c r="M32" s="64"/>
      <c r="N32" s="64"/>
      <c r="O32" s="64"/>
      <c r="P32" s="64"/>
      <c r="Q32" s="64"/>
      <c r="R32" s="64"/>
      <c r="S32" s="64"/>
      <c r="T32" s="64"/>
      <c r="U32" s="64"/>
      <c r="V32" s="64"/>
      <c r="W32" s="64"/>
      <c r="X32" s="64"/>
      <c r="Y32" s="64"/>
      <c r="Z32" s="64"/>
      <c r="AA32" s="64"/>
      <c r="AB32" s="317">
        <f>SUM(AB33:AF34)</f>
        <v>0</v>
      </c>
      <c r="AC32" s="317"/>
      <c r="AD32" s="317"/>
      <c r="AE32" s="317"/>
      <c r="AF32" s="317"/>
      <c r="AG32" s="41" t="s">
        <v>43</v>
      </c>
      <c r="AH32" s="114"/>
      <c r="AI32" s="114"/>
    </row>
    <row r="33" spans="1:35" ht="16.149999999999999" customHeight="1" x14ac:dyDescent="0.4">
      <c r="A33" s="62"/>
      <c r="B33" s="318" t="s">
        <v>208</v>
      </c>
      <c r="C33" s="318"/>
      <c r="D33" s="318"/>
      <c r="E33" s="318"/>
      <c r="F33" s="318"/>
      <c r="G33" s="318"/>
      <c r="H33" s="318"/>
      <c r="I33" s="318"/>
      <c r="J33" s="318"/>
      <c r="K33" s="318"/>
      <c r="L33" s="318"/>
      <c r="M33" s="318"/>
      <c r="N33" s="318"/>
      <c r="O33" s="318"/>
      <c r="P33" s="318"/>
      <c r="Q33" s="318"/>
      <c r="R33" s="318"/>
      <c r="S33" s="318"/>
      <c r="T33" s="318"/>
      <c r="U33" s="318"/>
      <c r="V33" s="318"/>
      <c r="W33" s="318"/>
      <c r="X33" s="14"/>
      <c r="Y33" s="14" t="s">
        <v>44</v>
      </c>
      <c r="Z33" s="14"/>
      <c r="AA33" s="14"/>
      <c r="AB33" s="311">
        <f>IF(AH25=TRUE,'別紙様式11_訪問看護ベースアップ評価料（Ⅱ）'!M69*V18,'（参考）_賃金引き上げ計画書作成のための計算シート'!M53*V18)</f>
        <v>0</v>
      </c>
      <c r="AC33" s="311"/>
      <c r="AD33" s="311"/>
      <c r="AE33" s="311"/>
      <c r="AF33" s="311"/>
      <c r="AG33" s="15" t="s">
        <v>43</v>
      </c>
      <c r="AH33" s="114"/>
      <c r="AI33" s="114"/>
    </row>
    <row r="34" spans="1:35" ht="16.149999999999999" customHeight="1" x14ac:dyDescent="0.4">
      <c r="A34" s="61"/>
      <c r="B34" s="65" t="s">
        <v>231</v>
      </c>
      <c r="C34" s="5"/>
      <c r="D34" s="5"/>
      <c r="E34" s="5"/>
      <c r="F34" s="5"/>
      <c r="G34" s="5"/>
      <c r="H34" s="5"/>
      <c r="I34" s="5"/>
      <c r="J34" s="5"/>
      <c r="K34" s="5"/>
      <c r="L34" s="5"/>
      <c r="M34" s="67"/>
      <c r="N34" s="67"/>
      <c r="O34" s="67"/>
      <c r="P34" s="67"/>
      <c r="Q34" s="67"/>
      <c r="R34" s="67"/>
      <c r="S34" s="67"/>
      <c r="T34" s="67"/>
      <c r="U34" s="67"/>
      <c r="V34" s="67"/>
      <c r="W34" s="67"/>
      <c r="X34" s="130"/>
      <c r="Y34" s="130"/>
      <c r="Z34" s="130"/>
      <c r="AA34" s="130"/>
      <c r="AB34" s="312">
        <f>AB35*AB36</f>
        <v>0</v>
      </c>
      <c r="AC34" s="312"/>
      <c r="AD34" s="312"/>
      <c r="AE34" s="312"/>
      <c r="AF34" s="312"/>
      <c r="AG34" s="26" t="s">
        <v>43</v>
      </c>
      <c r="AH34" s="114"/>
      <c r="AI34" s="114"/>
    </row>
    <row r="35" spans="1:35" ht="16.149999999999999" customHeight="1" x14ac:dyDescent="0.4">
      <c r="A35" s="61"/>
      <c r="B35" s="66"/>
      <c r="C35" s="122" t="s">
        <v>232</v>
      </c>
      <c r="D35" s="68"/>
      <c r="E35" s="68"/>
      <c r="F35" s="68"/>
      <c r="G35" s="68"/>
      <c r="H35" s="68"/>
      <c r="I35" s="68"/>
      <c r="J35" s="68"/>
      <c r="K35" s="68"/>
      <c r="L35" s="68"/>
      <c r="M35" s="67"/>
      <c r="N35" s="67"/>
      <c r="O35" s="67"/>
      <c r="P35" s="67"/>
      <c r="Q35" s="119" t="s">
        <v>45</v>
      </c>
      <c r="R35" s="315"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315"/>
      <c r="T35" s="315"/>
      <c r="U35" s="315"/>
      <c r="V35" s="315"/>
      <c r="W35" s="5" t="s">
        <v>23</v>
      </c>
      <c r="X35" s="152"/>
      <c r="Y35" s="152"/>
      <c r="Z35" s="152"/>
      <c r="AA35" s="132"/>
      <c r="AB35" s="337">
        <f>VLOOKUP(R35,'リスト（訪問看護）'!C:D,2,FALSE)</f>
        <v>0</v>
      </c>
      <c r="AC35" s="337"/>
      <c r="AD35" s="337"/>
      <c r="AE35" s="337"/>
      <c r="AF35" s="337"/>
      <c r="AG35" s="6" t="s">
        <v>43</v>
      </c>
      <c r="AH35" s="114"/>
      <c r="AI35" s="114"/>
    </row>
    <row r="36" spans="1:35" ht="16.149999999999999" customHeight="1" x14ac:dyDescent="0.4">
      <c r="A36" s="61"/>
      <c r="B36" s="66"/>
      <c r="C36" s="122" t="s">
        <v>233</v>
      </c>
      <c r="D36" s="120"/>
      <c r="E36" s="120"/>
      <c r="F36" s="120"/>
      <c r="G36" s="120"/>
      <c r="H36" s="120"/>
      <c r="I36" s="120"/>
      <c r="J36" s="120"/>
      <c r="K36" s="120"/>
      <c r="L36" s="120"/>
      <c r="M36" s="81"/>
      <c r="N36" s="81"/>
      <c r="O36" s="14"/>
      <c r="P36" s="121"/>
      <c r="Q36" s="121"/>
      <c r="R36" s="121"/>
      <c r="S36" s="123"/>
      <c r="T36" s="123"/>
      <c r="U36" s="123"/>
      <c r="V36" s="123"/>
      <c r="W36" s="123"/>
      <c r="X36" s="131"/>
      <c r="Y36" s="124"/>
      <c r="Z36" s="14"/>
      <c r="AA36" s="14"/>
      <c r="AB36" s="316">
        <f>IF(R35="届出なし",0,'別紙様式11_訪問看護ベースアップ評価料（Ⅱ）'!M67*V18)</f>
        <v>0</v>
      </c>
      <c r="AC36" s="316"/>
      <c r="AD36" s="316"/>
      <c r="AE36" s="316"/>
      <c r="AF36" s="316"/>
      <c r="AG36" s="15" t="s">
        <v>46</v>
      </c>
      <c r="AH36" s="114"/>
      <c r="AI36" s="114"/>
    </row>
    <row r="37" spans="1:35" ht="16.149999999999999" customHeight="1" x14ac:dyDescent="0.4">
      <c r="A37" s="89"/>
      <c r="B37" s="45" t="s">
        <v>47</v>
      </c>
      <c r="C37" s="5"/>
      <c r="D37" s="5"/>
      <c r="E37" s="5"/>
      <c r="F37" s="5"/>
      <c r="G37" s="5"/>
      <c r="H37" s="5"/>
      <c r="I37" s="5"/>
      <c r="J37" s="5"/>
      <c r="K37" s="5"/>
      <c r="L37" s="5"/>
      <c r="M37" s="5"/>
      <c r="N37" s="5"/>
      <c r="O37" s="5"/>
      <c r="P37" s="5"/>
      <c r="Q37" s="5"/>
      <c r="R37" s="5"/>
      <c r="S37" s="5"/>
      <c r="T37" s="5"/>
      <c r="U37" s="5"/>
      <c r="V37" s="5"/>
      <c r="W37" s="5"/>
      <c r="X37" s="5"/>
      <c r="Y37" s="5"/>
      <c r="Z37" s="5"/>
      <c r="AA37" s="5"/>
      <c r="AB37" s="281"/>
      <c r="AC37" s="281"/>
      <c r="AD37" s="281"/>
      <c r="AE37" s="281"/>
      <c r="AF37" s="281"/>
      <c r="AG37" s="6" t="s">
        <v>48</v>
      </c>
      <c r="AH37" s="114"/>
      <c r="AI37" s="114"/>
    </row>
    <row r="38" spans="1:35" ht="16.149999999999999" customHeight="1" thickBot="1" x14ac:dyDescent="0.45">
      <c r="A38" s="191" t="s">
        <v>49</v>
      </c>
      <c r="B38" s="192"/>
      <c r="C38" s="193"/>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322"/>
      <c r="AC38" s="322"/>
      <c r="AD38" s="322"/>
      <c r="AE38" s="322"/>
      <c r="AF38" s="322"/>
      <c r="AG38" s="90" t="s">
        <v>48</v>
      </c>
      <c r="AH38" s="114"/>
      <c r="AI38" s="114"/>
    </row>
    <row r="39" spans="1:35" ht="16.149999999999999" customHeight="1" thickTop="1" thickBot="1" x14ac:dyDescent="0.45">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323">
        <f>IFERROR(AB32-AB37+AB38,"")</f>
        <v>0</v>
      </c>
      <c r="AC39" s="323"/>
      <c r="AD39" s="323"/>
      <c r="AE39" s="323"/>
      <c r="AF39" s="323"/>
      <c r="AG39" s="9" t="s">
        <v>43</v>
      </c>
      <c r="AH39" s="114"/>
      <c r="AI39" s="114"/>
    </row>
    <row r="40" spans="1:35" ht="16.149999999999999" customHeight="1" x14ac:dyDescent="0.4">
      <c r="B40" s="190" t="s">
        <v>383</v>
      </c>
    </row>
    <row r="41" spans="1:35" ht="16.149999999999999" customHeight="1" x14ac:dyDescent="0.4">
      <c r="B41" s="190" t="s">
        <v>384</v>
      </c>
    </row>
    <row r="42" spans="1:35" ht="16.149999999999999" customHeight="1" x14ac:dyDescent="0.4">
      <c r="B42" s="190"/>
    </row>
    <row r="43" spans="1:35" ht="16.149999999999999" customHeight="1" thickBot="1" x14ac:dyDescent="0.45">
      <c r="A43" s="1" t="s">
        <v>385</v>
      </c>
    </row>
    <row r="44" spans="1:35" ht="16.149999999999999" customHeight="1" x14ac:dyDescent="0.4">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324"/>
      <c r="AC44" s="324"/>
      <c r="AD44" s="324"/>
      <c r="AE44" s="324"/>
      <c r="AF44" s="324"/>
      <c r="AG44" s="12" t="s">
        <v>43</v>
      </c>
      <c r="AH44" s="114"/>
      <c r="AI44" s="114"/>
    </row>
    <row r="45" spans="1:35" ht="16.149999999999999" customHeight="1" x14ac:dyDescent="0.4">
      <c r="A45" s="16"/>
      <c r="B45" s="65" t="s">
        <v>253</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90">
        <f>AB39</f>
        <v>0</v>
      </c>
      <c r="AC45" s="290"/>
      <c r="AD45" s="290"/>
      <c r="AE45" s="290"/>
      <c r="AF45" s="290"/>
      <c r="AG45" s="26" t="s">
        <v>43</v>
      </c>
      <c r="AH45" s="114"/>
      <c r="AI45" s="114"/>
    </row>
    <row r="46" spans="1:35" ht="16.149999999999999" customHeight="1" x14ac:dyDescent="0.4">
      <c r="A46" s="16"/>
      <c r="B46" s="65" t="s">
        <v>254</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313"/>
      <c r="AC46" s="313"/>
      <c r="AD46" s="313"/>
      <c r="AE46" s="313"/>
      <c r="AF46" s="313"/>
      <c r="AG46" s="26" t="s">
        <v>43</v>
      </c>
      <c r="AH46" s="114"/>
      <c r="AI46" s="114"/>
    </row>
    <row r="47" spans="1:35" ht="16.149999999999999" customHeight="1" x14ac:dyDescent="0.4">
      <c r="A47" s="16"/>
      <c r="B47" s="65" t="s">
        <v>255</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313"/>
      <c r="AC47" s="313"/>
      <c r="AD47" s="313"/>
      <c r="AE47" s="313"/>
      <c r="AF47" s="313"/>
      <c r="AG47" s="26" t="s">
        <v>43</v>
      </c>
      <c r="AH47" s="114"/>
      <c r="AI47" s="114"/>
    </row>
    <row r="48" spans="1:35" ht="16.149999999999999" customHeight="1" thickBot="1" x14ac:dyDescent="0.45">
      <c r="A48" s="7"/>
      <c r="B48" s="84" t="s">
        <v>256</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314">
        <f>AB44-SUM(AB45:AF47)</f>
        <v>0</v>
      </c>
      <c r="AC48" s="314"/>
      <c r="AD48" s="314"/>
      <c r="AE48" s="314"/>
      <c r="AF48" s="314"/>
      <c r="AG48" s="19" t="s">
        <v>43</v>
      </c>
      <c r="AH48" s="114"/>
      <c r="AI48" s="114"/>
    </row>
    <row r="49" spans="1:35" ht="16.149999999999999" customHeight="1" x14ac:dyDescent="0.4">
      <c r="A49" s="60"/>
      <c r="B49" s="118" t="s">
        <v>393</v>
      </c>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row>
    <row r="50" spans="1:35" ht="16.149999999999999" customHeight="1" x14ac:dyDescent="0.4">
      <c r="A50" s="60"/>
      <c r="B50" s="118" t="s">
        <v>394</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row>
    <row r="51" spans="1:35" ht="16.149999999999999" customHeight="1" x14ac:dyDescent="0.4">
      <c r="A51" s="60"/>
      <c r="B51" s="118" t="s">
        <v>395</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row>
    <row r="52" spans="1:35" ht="16.149999999999999" customHeight="1" x14ac:dyDescent="0.4">
      <c r="A52" s="60"/>
      <c r="B52" s="118" t="s">
        <v>396</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row>
    <row r="53" spans="1:35" ht="16.149999999999999" customHeight="1" x14ac:dyDescent="0.4">
      <c r="A53" s="60"/>
      <c r="B53" s="118" t="s">
        <v>397</v>
      </c>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row>
    <row r="54" spans="1:35" ht="16.149999999999999" customHeight="1" x14ac:dyDescent="0.4">
      <c r="A54" s="60"/>
      <c r="B54" s="118" t="s">
        <v>398</v>
      </c>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row>
    <row r="55" spans="1:35" ht="16.149999999999999" customHeight="1" x14ac:dyDescent="0.4">
      <c r="A55" s="60"/>
      <c r="B55" s="118" t="s">
        <v>303</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row>
    <row r="56" spans="1:35" ht="16.149999999999999" customHeight="1" x14ac:dyDescent="0.4">
      <c r="A56" s="60"/>
      <c r="B56" s="118" t="s">
        <v>399</v>
      </c>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row>
    <row r="57" spans="1:35" ht="16.149999999999999" customHeight="1" x14ac:dyDescent="0.4">
      <c r="A57" s="60"/>
      <c r="B57" s="118" t="s">
        <v>400</v>
      </c>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row>
    <row r="58" spans="1:35" ht="16.149999999999999" customHeight="1" x14ac:dyDescent="0.4">
      <c r="A58" s="60"/>
      <c r="B58" s="118" t="s">
        <v>401</v>
      </c>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row>
    <row r="59" spans="1:35" ht="16.149999999999999" customHeight="1" x14ac:dyDescent="0.4">
      <c r="A59" s="60"/>
      <c r="B59" s="118" t="s">
        <v>402</v>
      </c>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row>
    <row r="60" spans="1:35" ht="16.149999999999999" customHeight="1" x14ac:dyDescent="0.4">
      <c r="A60" s="60"/>
      <c r="B60" s="118"/>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row>
    <row r="61" spans="1:35" ht="16.149999999999999" customHeight="1" x14ac:dyDescent="0.4">
      <c r="A61" s="2" t="s">
        <v>276</v>
      </c>
      <c r="B61" s="118"/>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row>
    <row r="62" spans="1:35" ht="16.149999999999999" customHeight="1" thickBot="1" x14ac:dyDescent="0.45">
      <c r="A62" s="1" t="s">
        <v>386</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104"/>
      <c r="AB62" s="104"/>
      <c r="AC62" s="104"/>
      <c r="AD62" s="104"/>
      <c r="AE62" s="104"/>
      <c r="AF62" s="104"/>
      <c r="AG62" s="104"/>
      <c r="AH62" s="112"/>
      <c r="AI62" s="112"/>
    </row>
    <row r="63" spans="1:35" ht="16.149999999999999" customHeight="1" x14ac:dyDescent="0.4">
      <c r="A63" s="181" t="s">
        <v>52</v>
      </c>
      <c r="B63" s="64"/>
      <c r="C63" s="40"/>
      <c r="D63" s="40"/>
      <c r="E63" s="40"/>
      <c r="F63" s="40"/>
      <c r="G63" s="40"/>
      <c r="H63" s="40"/>
      <c r="I63" s="40"/>
      <c r="J63" s="40"/>
      <c r="K63" s="40"/>
      <c r="L63" s="40"/>
      <c r="M63" s="40"/>
      <c r="N63" s="40"/>
      <c r="O63" s="40"/>
      <c r="P63" s="40"/>
      <c r="Q63" s="40"/>
      <c r="R63" s="40"/>
      <c r="S63" s="40"/>
      <c r="T63" s="40"/>
      <c r="U63" s="40"/>
      <c r="V63" s="40"/>
      <c r="W63" s="40"/>
      <c r="X63" s="40"/>
      <c r="Y63" s="40"/>
      <c r="Z63" s="40"/>
      <c r="AA63" s="83"/>
      <c r="AB63" s="288"/>
      <c r="AC63" s="288"/>
      <c r="AD63" s="288"/>
      <c r="AE63" s="288"/>
      <c r="AF63" s="288"/>
      <c r="AG63" s="85" t="s">
        <v>53</v>
      </c>
      <c r="AH63" s="101"/>
      <c r="AI63" s="101"/>
    </row>
    <row r="64" spans="1:35" ht="16.149999999999999" customHeight="1" x14ac:dyDescent="0.4">
      <c r="A64" s="194" t="s">
        <v>249</v>
      </c>
      <c r="B64" s="81"/>
      <c r="C64" s="14"/>
      <c r="D64" s="14"/>
      <c r="E64" s="14"/>
      <c r="F64" s="14"/>
      <c r="G64" s="14"/>
      <c r="H64" s="14"/>
      <c r="I64" s="14"/>
      <c r="J64" s="14"/>
      <c r="K64" s="14"/>
      <c r="L64" s="14"/>
      <c r="M64" s="14"/>
      <c r="N64" s="14"/>
      <c r="O64" s="14"/>
      <c r="P64" s="14"/>
      <c r="Q64" s="14"/>
      <c r="R64" s="14"/>
      <c r="S64" s="14"/>
      <c r="T64" s="14"/>
      <c r="U64" s="14"/>
      <c r="V64" s="14"/>
      <c r="W64" s="14"/>
      <c r="X64" s="14"/>
      <c r="Y64" s="14"/>
      <c r="Z64" s="14"/>
      <c r="AA64" s="82"/>
      <c r="AB64" s="289">
        <f>医療保険の利用者割合</f>
        <v>0</v>
      </c>
      <c r="AC64" s="289"/>
      <c r="AD64" s="289"/>
      <c r="AE64" s="289"/>
      <c r="AF64" s="289"/>
      <c r="AG64" s="156"/>
      <c r="AH64" s="101"/>
      <c r="AI64" s="101"/>
    </row>
    <row r="65" spans="1:35" ht="16.149999999999999" customHeight="1" x14ac:dyDescent="0.4">
      <c r="A65" s="24" t="s">
        <v>251</v>
      </c>
      <c r="B65" s="81"/>
      <c r="C65" s="14"/>
      <c r="D65" s="14"/>
      <c r="E65" s="14"/>
      <c r="F65" s="14"/>
      <c r="G65" s="14"/>
      <c r="H65" s="14"/>
      <c r="I65" s="14"/>
      <c r="J65" s="14"/>
      <c r="K65" s="14"/>
      <c r="L65" s="14"/>
      <c r="M65" s="14"/>
      <c r="N65" s="14"/>
      <c r="O65" s="14"/>
      <c r="P65" s="14"/>
      <c r="Q65" s="14"/>
      <c r="R65" s="14"/>
      <c r="S65" s="14"/>
      <c r="T65" s="14"/>
      <c r="U65" s="14"/>
      <c r="V65" s="14"/>
      <c r="W65" s="14"/>
      <c r="X65" s="14"/>
      <c r="Y65" s="14"/>
      <c r="Z65" s="14"/>
      <c r="AA65" s="82"/>
      <c r="AB65" s="281"/>
      <c r="AC65" s="281"/>
      <c r="AD65" s="281"/>
      <c r="AE65" s="281"/>
      <c r="AF65" s="281"/>
      <c r="AG65" s="15" t="s">
        <v>43</v>
      </c>
      <c r="AH65" s="114"/>
      <c r="AI65" s="114"/>
    </row>
    <row r="66" spans="1:35" ht="16.149999999999999" customHeight="1" x14ac:dyDescent="0.4">
      <c r="A66" s="13"/>
      <c r="B66" s="157" t="s">
        <v>355</v>
      </c>
      <c r="C66" s="5"/>
      <c r="D66" s="5"/>
      <c r="E66" s="5"/>
      <c r="F66" s="5"/>
      <c r="G66" s="5"/>
      <c r="H66" s="5"/>
      <c r="I66" s="5"/>
      <c r="J66" s="5"/>
      <c r="K66" s="5"/>
      <c r="L66" s="5"/>
      <c r="M66" s="5"/>
      <c r="N66" s="5"/>
      <c r="O66" s="5"/>
      <c r="P66" s="5"/>
      <c r="Q66" s="5"/>
      <c r="R66" s="5"/>
      <c r="S66" s="5"/>
      <c r="T66" s="5"/>
      <c r="U66" s="5"/>
      <c r="V66" s="5"/>
      <c r="W66" s="5"/>
      <c r="X66" s="5"/>
      <c r="Y66" s="5"/>
      <c r="Z66" s="5"/>
      <c r="AA66" s="155"/>
      <c r="AB66" s="290">
        <f>AB65*AB64</f>
        <v>0</v>
      </c>
      <c r="AC66" s="290"/>
      <c r="AD66" s="290"/>
      <c r="AE66" s="290"/>
      <c r="AF66" s="290"/>
      <c r="AG66" s="15" t="s">
        <v>43</v>
      </c>
      <c r="AH66" s="114"/>
      <c r="AI66" s="114"/>
    </row>
    <row r="67" spans="1:35" ht="16.149999999999999" customHeight="1" x14ac:dyDescent="0.4">
      <c r="A67" s="24" t="s">
        <v>252</v>
      </c>
      <c r="B67" s="5"/>
      <c r="C67" s="5"/>
      <c r="D67" s="5"/>
      <c r="E67" s="5"/>
      <c r="F67" s="5"/>
      <c r="G67" s="5"/>
      <c r="H67" s="5"/>
      <c r="I67" s="5"/>
      <c r="J67" s="5"/>
      <c r="K67" s="5"/>
      <c r="L67" s="5"/>
      <c r="M67" s="5"/>
      <c r="N67" s="5"/>
      <c r="O67" s="5"/>
      <c r="P67" s="5"/>
      <c r="Q67" s="5"/>
      <c r="R67" s="5"/>
      <c r="S67" s="5"/>
      <c r="T67" s="5"/>
      <c r="U67" s="5"/>
      <c r="V67" s="5"/>
      <c r="W67" s="5"/>
      <c r="X67" s="5"/>
      <c r="Y67" s="5"/>
      <c r="Z67" s="5"/>
      <c r="AA67" s="5"/>
      <c r="AB67" s="321"/>
      <c r="AC67" s="321"/>
      <c r="AD67" s="321"/>
      <c r="AE67" s="321"/>
      <c r="AF67" s="321"/>
      <c r="AG67" s="6" t="s">
        <v>43</v>
      </c>
      <c r="AH67" s="114"/>
      <c r="AI67" s="114"/>
    </row>
    <row r="68" spans="1:35" ht="16.149999999999999" customHeight="1" x14ac:dyDescent="0.4">
      <c r="A68" s="89"/>
      <c r="B68" s="5" t="s">
        <v>356</v>
      </c>
      <c r="C68" s="5"/>
      <c r="D68" s="5"/>
      <c r="E68" s="5"/>
      <c r="F68" s="5"/>
      <c r="G68" s="5"/>
      <c r="H68" s="5"/>
      <c r="I68" s="5"/>
      <c r="J68" s="5"/>
      <c r="K68" s="5"/>
      <c r="L68" s="5"/>
      <c r="M68" s="5"/>
      <c r="N68" s="5"/>
      <c r="O68" s="5"/>
      <c r="P68" s="5"/>
      <c r="Q68" s="5"/>
      <c r="R68" s="5"/>
      <c r="S68" s="5"/>
      <c r="T68" s="5"/>
      <c r="U68" s="5"/>
      <c r="V68" s="5"/>
      <c r="W68" s="5"/>
      <c r="X68" s="5"/>
      <c r="Y68" s="5"/>
      <c r="Z68" s="5"/>
      <c r="AA68" s="5"/>
      <c r="AB68" s="284">
        <f>AB67*AB64</f>
        <v>0</v>
      </c>
      <c r="AC68" s="284"/>
      <c r="AD68" s="284"/>
      <c r="AE68" s="284"/>
      <c r="AF68" s="284"/>
      <c r="AG68" s="6" t="s">
        <v>43</v>
      </c>
      <c r="AH68" s="114"/>
      <c r="AI68" s="114"/>
    </row>
    <row r="69" spans="1:35" ht="16.149999999999999" customHeight="1" x14ac:dyDescent="0.4">
      <c r="A69" s="24" t="s">
        <v>250</v>
      </c>
      <c r="B69" s="5"/>
      <c r="C69" s="5"/>
      <c r="D69" s="5"/>
      <c r="E69" s="5"/>
      <c r="F69" s="5"/>
      <c r="G69" s="5"/>
      <c r="H69" s="5"/>
      <c r="I69" s="5"/>
      <c r="J69" s="5"/>
      <c r="K69" s="5"/>
      <c r="L69" s="5"/>
      <c r="M69" s="5"/>
      <c r="N69" s="5"/>
      <c r="O69" s="5"/>
      <c r="P69" s="5"/>
      <c r="Q69" s="5"/>
      <c r="R69" s="5"/>
      <c r="S69" s="5"/>
      <c r="T69" s="5"/>
      <c r="U69" s="5"/>
      <c r="V69" s="5"/>
      <c r="W69" s="5"/>
      <c r="X69" s="5"/>
      <c r="Y69" s="5"/>
      <c r="Z69" s="5"/>
      <c r="AA69" s="5"/>
      <c r="AB69" s="285">
        <f>AB68-AB66</f>
        <v>0</v>
      </c>
      <c r="AC69" s="285"/>
      <c r="AD69" s="285"/>
      <c r="AE69" s="285"/>
      <c r="AF69" s="285"/>
      <c r="AG69" s="6" t="s">
        <v>43</v>
      </c>
      <c r="AH69" s="114"/>
      <c r="AI69" s="114"/>
    </row>
    <row r="70" spans="1:35" ht="16.149999999999999" customHeight="1" x14ac:dyDescent="0.4">
      <c r="A70" s="16"/>
      <c r="B70" s="45" t="s">
        <v>257</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81"/>
      <c r="AC70" s="281"/>
      <c r="AD70" s="281"/>
      <c r="AE70" s="281"/>
      <c r="AF70" s="281"/>
      <c r="AG70" s="26" t="s">
        <v>43</v>
      </c>
      <c r="AH70" s="114"/>
      <c r="AI70" s="114"/>
    </row>
    <row r="71" spans="1:35" ht="16.149999999999999" customHeight="1" thickBot="1" x14ac:dyDescent="0.45">
      <c r="A71" s="46"/>
      <c r="B71" s="182" t="s">
        <v>258</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82"/>
      <c r="AC71" s="282"/>
      <c r="AD71" s="282"/>
      <c r="AE71" s="282"/>
      <c r="AF71" s="282"/>
      <c r="AG71" s="26" t="s">
        <v>55</v>
      </c>
      <c r="AH71" s="114"/>
      <c r="AI71" s="114"/>
    </row>
    <row r="72" spans="1:35" ht="16.149999999999999" customHeight="1" thickTop="1" thickBot="1" x14ac:dyDescent="0.45">
      <c r="A72" s="91"/>
      <c r="B72" s="183" t="s">
        <v>56</v>
      </c>
      <c r="C72" s="184"/>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283" t="e">
        <f>AB71/AB66*100</f>
        <v>#DIV/0!</v>
      </c>
      <c r="AC72" s="283"/>
      <c r="AD72" s="283"/>
      <c r="AE72" s="283"/>
      <c r="AF72" s="283"/>
      <c r="AG72" s="185" t="s">
        <v>57</v>
      </c>
      <c r="AH72" s="114"/>
      <c r="AI72" s="114"/>
    </row>
    <row r="73" spans="1:35" ht="16.149999999999999" customHeight="1" x14ac:dyDescent="0.4">
      <c r="F73" s="2"/>
      <c r="G73" s="2"/>
      <c r="H73" s="2"/>
      <c r="I73" s="2"/>
      <c r="J73" s="2"/>
      <c r="K73" s="2"/>
      <c r="L73" s="2"/>
      <c r="M73" s="2"/>
      <c r="N73" s="2"/>
      <c r="O73" s="2"/>
      <c r="P73" s="2"/>
      <c r="Q73" s="2"/>
      <c r="R73" s="2"/>
      <c r="S73" s="2"/>
      <c r="T73" s="2"/>
      <c r="U73" s="2"/>
      <c r="V73" s="2"/>
      <c r="W73" s="2"/>
      <c r="X73" s="2"/>
      <c r="Y73" s="2"/>
      <c r="Z73" s="2"/>
      <c r="AA73" s="2"/>
    </row>
    <row r="74" spans="1:35" ht="16.149999999999999" customHeight="1" thickBot="1" x14ac:dyDescent="0.45">
      <c r="A74" s="1" t="s">
        <v>58</v>
      </c>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167"/>
      <c r="AB74" s="167"/>
      <c r="AC74" s="167"/>
      <c r="AD74" s="167"/>
      <c r="AE74" s="167"/>
      <c r="AF74" s="167"/>
      <c r="AG74" s="167"/>
      <c r="AH74" s="115"/>
      <c r="AI74" s="115"/>
    </row>
    <row r="75" spans="1:35" ht="16.149999999999999" customHeight="1" x14ac:dyDescent="0.4">
      <c r="A75" s="181" t="s">
        <v>280</v>
      </c>
      <c r="B75" s="64"/>
      <c r="C75" s="40"/>
      <c r="D75" s="40"/>
      <c r="E75" s="40"/>
      <c r="F75" s="40"/>
      <c r="G75" s="40"/>
      <c r="H75" s="40"/>
      <c r="I75" s="40"/>
      <c r="J75" s="40"/>
      <c r="K75" s="40"/>
      <c r="L75" s="40"/>
      <c r="M75" s="40"/>
      <c r="N75" s="40"/>
      <c r="O75" s="40"/>
      <c r="P75" s="40"/>
      <c r="Q75" s="40"/>
      <c r="R75" s="40"/>
      <c r="S75" s="40"/>
      <c r="T75" s="40"/>
      <c r="U75" s="40"/>
      <c r="V75" s="40"/>
      <c r="W75" s="40"/>
      <c r="X75" s="40"/>
      <c r="Y75" s="40"/>
      <c r="Z75" s="40"/>
      <c r="AA75" s="83"/>
      <c r="AB75" s="288"/>
      <c r="AC75" s="288"/>
      <c r="AD75" s="288"/>
      <c r="AE75" s="288"/>
      <c r="AF75" s="288"/>
      <c r="AG75" s="85" t="s">
        <v>53</v>
      </c>
      <c r="AH75" s="101"/>
      <c r="AI75" s="101"/>
    </row>
    <row r="76" spans="1:35" ht="16.149999999999999" customHeight="1" x14ac:dyDescent="0.4">
      <c r="A76" s="194" t="s">
        <v>249</v>
      </c>
      <c r="B76" s="81"/>
      <c r="C76" s="14"/>
      <c r="D76" s="14"/>
      <c r="E76" s="14"/>
      <c r="F76" s="14"/>
      <c r="G76" s="14"/>
      <c r="H76" s="14"/>
      <c r="I76" s="14"/>
      <c r="J76" s="14"/>
      <c r="K76" s="14"/>
      <c r="L76" s="14"/>
      <c r="M76" s="14"/>
      <c r="N76" s="14"/>
      <c r="O76" s="14"/>
      <c r="P76" s="14"/>
      <c r="Q76" s="14"/>
      <c r="R76" s="14"/>
      <c r="S76" s="14"/>
      <c r="T76" s="14"/>
      <c r="U76" s="14"/>
      <c r="V76" s="14"/>
      <c r="W76" s="14"/>
      <c r="X76" s="14"/>
      <c r="Y76" s="14"/>
      <c r="Z76" s="14"/>
      <c r="AA76" s="82"/>
      <c r="AB76" s="289">
        <f>医療保険の利用者割合</f>
        <v>0</v>
      </c>
      <c r="AC76" s="289"/>
      <c r="AD76" s="289"/>
      <c r="AE76" s="289"/>
      <c r="AF76" s="289"/>
      <c r="AG76" s="156"/>
      <c r="AH76" s="101"/>
      <c r="AI76" s="101"/>
    </row>
    <row r="77" spans="1:35" ht="16.149999999999999" customHeight="1" x14ac:dyDescent="0.4">
      <c r="A77" s="24" t="s">
        <v>251</v>
      </c>
      <c r="B77" s="81"/>
      <c r="C77" s="14"/>
      <c r="D77" s="14"/>
      <c r="E77" s="14"/>
      <c r="F77" s="14"/>
      <c r="G77" s="14"/>
      <c r="H77" s="14"/>
      <c r="I77" s="14"/>
      <c r="J77" s="14"/>
      <c r="K77" s="14"/>
      <c r="L77" s="14"/>
      <c r="M77" s="14"/>
      <c r="N77" s="14"/>
      <c r="O77" s="14"/>
      <c r="P77" s="14"/>
      <c r="Q77" s="14"/>
      <c r="R77" s="14"/>
      <c r="S77" s="14"/>
      <c r="T77" s="14"/>
      <c r="U77" s="14"/>
      <c r="V77" s="14"/>
      <c r="W77" s="14"/>
      <c r="X77" s="14"/>
      <c r="Y77" s="14"/>
      <c r="Z77" s="14"/>
      <c r="AA77" s="82"/>
      <c r="AB77" s="281"/>
      <c r="AC77" s="281"/>
      <c r="AD77" s="281"/>
      <c r="AE77" s="281"/>
      <c r="AF77" s="281"/>
      <c r="AG77" s="15" t="s">
        <v>43</v>
      </c>
      <c r="AH77" s="114"/>
      <c r="AI77" s="114"/>
    </row>
    <row r="78" spans="1:35" ht="16.149999999999999" customHeight="1" x14ac:dyDescent="0.4">
      <c r="A78" s="13"/>
      <c r="B78" s="157" t="s">
        <v>357</v>
      </c>
      <c r="C78" s="5"/>
      <c r="D78" s="5"/>
      <c r="E78" s="5"/>
      <c r="F78" s="5"/>
      <c r="G78" s="5"/>
      <c r="H78" s="5"/>
      <c r="I78" s="5"/>
      <c r="J78" s="5"/>
      <c r="K78" s="5"/>
      <c r="L78" s="5"/>
      <c r="M78" s="5"/>
      <c r="N78" s="5"/>
      <c r="O78" s="5"/>
      <c r="P78" s="5"/>
      <c r="Q78" s="5"/>
      <c r="R78" s="5"/>
      <c r="S78" s="5"/>
      <c r="T78" s="5"/>
      <c r="U78" s="5"/>
      <c r="V78" s="5"/>
      <c r="W78" s="5"/>
      <c r="X78" s="5"/>
      <c r="Y78" s="5"/>
      <c r="Z78" s="5"/>
      <c r="AA78" s="155"/>
      <c r="AB78" s="290">
        <f>AB77*AB76</f>
        <v>0</v>
      </c>
      <c r="AC78" s="290"/>
      <c r="AD78" s="290"/>
      <c r="AE78" s="290"/>
      <c r="AF78" s="290"/>
      <c r="AG78" s="15" t="s">
        <v>43</v>
      </c>
      <c r="AH78" s="114"/>
      <c r="AI78" s="114"/>
    </row>
    <row r="79" spans="1:35" ht="16.149999999999999" customHeight="1" x14ac:dyDescent="0.4">
      <c r="A79" s="24" t="s">
        <v>252</v>
      </c>
      <c r="B79" s="5"/>
      <c r="C79" s="5"/>
      <c r="D79" s="5"/>
      <c r="E79" s="5"/>
      <c r="F79" s="5"/>
      <c r="G79" s="5"/>
      <c r="H79" s="5"/>
      <c r="I79" s="5"/>
      <c r="J79" s="5"/>
      <c r="K79" s="5"/>
      <c r="L79" s="5"/>
      <c r="M79" s="5"/>
      <c r="N79" s="5"/>
      <c r="O79" s="5"/>
      <c r="P79" s="5"/>
      <c r="Q79" s="5"/>
      <c r="R79" s="5"/>
      <c r="S79" s="5"/>
      <c r="T79" s="5"/>
      <c r="U79" s="5"/>
      <c r="V79" s="5"/>
      <c r="W79" s="5"/>
      <c r="X79" s="5"/>
      <c r="Y79" s="5"/>
      <c r="Z79" s="5"/>
      <c r="AA79" s="5"/>
      <c r="AB79" s="321"/>
      <c r="AC79" s="321"/>
      <c r="AD79" s="321"/>
      <c r="AE79" s="321"/>
      <c r="AF79" s="321"/>
      <c r="AG79" s="6" t="s">
        <v>43</v>
      </c>
      <c r="AH79" s="114"/>
      <c r="AI79" s="114"/>
    </row>
    <row r="80" spans="1:35" ht="16.149999999999999" customHeight="1" x14ac:dyDescent="0.4">
      <c r="A80" s="89"/>
      <c r="B80" s="5" t="s">
        <v>358</v>
      </c>
      <c r="C80" s="5"/>
      <c r="D80" s="5"/>
      <c r="E80" s="5"/>
      <c r="F80" s="5"/>
      <c r="G80" s="5"/>
      <c r="H80" s="5"/>
      <c r="I80" s="5"/>
      <c r="J80" s="5"/>
      <c r="K80" s="5"/>
      <c r="L80" s="5"/>
      <c r="M80" s="5"/>
      <c r="N80" s="5"/>
      <c r="O80" s="5"/>
      <c r="P80" s="5"/>
      <c r="Q80" s="5"/>
      <c r="R80" s="5"/>
      <c r="S80" s="5"/>
      <c r="T80" s="5"/>
      <c r="U80" s="5"/>
      <c r="V80" s="5"/>
      <c r="W80" s="5"/>
      <c r="X80" s="5"/>
      <c r="Y80" s="5"/>
      <c r="Z80" s="5"/>
      <c r="AA80" s="5"/>
      <c r="AB80" s="284">
        <f>AB79*AB76</f>
        <v>0</v>
      </c>
      <c r="AC80" s="284"/>
      <c r="AD80" s="284"/>
      <c r="AE80" s="284"/>
      <c r="AF80" s="284"/>
      <c r="AG80" s="6" t="s">
        <v>43</v>
      </c>
      <c r="AH80" s="114"/>
      <c r="AI80" s="114"/>
    </row>
    <row r="81" spans="1:35" ht="16.149999999999999" customHeight="1" x14ac:dyDescent="0.4">
      <c r="A81" s="24" t="s">
        <v>265</v>
      </c>
      <c r="B81" s="5"/>
      <c r="C81" s="5"/>
      <c r="D81" s="5"/>
      <c r="E81" s="5"/>
      <c r="F81" s="5"/>
      <c r="G81" s="5"/>
      <c r="H81" s="5"/>
      <c r="I81" s="5"/>
      <c r="J81" s="5"/>
      <c r="K81" s="5"/>
      <c r="L81" s="5"/>
      <c r="M81" s="5"/>
      <c r="N81" s="5"/>
      <c r="O81" s="5"/>
      <c r="P81" s="5"/>
      <c r="Q81" s="5"/>
      <c r="R81" s="5"/>
      <c r="S81" s="5"/>
      <c r="T81" s="5"/>
      <c r="U81" s="5"/>
      <c r="V81" s="5"/>
      <c r="W81" s="5"/>
      <c r="X81" s="5"/>
      <c r="Y81" s="5"/>
      <c r="Z81" s="5"/>
      <c r="AA81" s="5"/>
      <c r="AB81" s="285">
        <f>AB80-AB78</f>
        <v>0</v>
      </c>
      <c r="AC81" s="285"/>
      <c r="AD81" s="285"/>
      <c r="AE81" s="285"/>
      <c r="AF81" s="285"/>
      <c r="AG81" s="6" t="s">
        <v>43</v>
      </c>
      <c r="AH81" s="114"/>
      <c r="AI81" s="114"/>
    </row>
    <row r="82" spans="1:35" ht="16.149999999999999" customHeight="1" x14ac:dyDescent="0.4">
      <c r="A82" s="16"/>
      <c r="B82" s="45" t="s">
        <v>259</v>
      </c>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81"/>
      <c r="AC82" s="281"/>
      <c r="AD82" s="281"/>
      <c r="AE82" s="281"/>
      <c r="AF82" s="281"/>
      <c r="AG82" s="26" t="s">
        <v>43</v>
      </c>
      <c r="AH82" s="114"/>
      <c r="AI82" s="114"/>
    </row>
    <row r="83" spans="1:35" ht="16.149999999999999" customHeight="1" thickBot="1" x14ac:dyDescent="0.45">
      <c r="A83" s="46"/>
      <c r="B83" s="182" t="s">
        <v>260</v>
      </c>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82"/>
      <c r="AC83" s="282"/>
      <c r="AD83" s="282"/>
      <c r="AE83" s="282"/>
      <c r="AF83" s="282"/>
      <c r="AG83" s="26" t="s">
        <v>55</v>
      </c>
      <c r="AH83" s="114"/>
      <c r="AI83" s="114"/>
    </row>
    <row r="84" spans="1:35" ht="16.149999999999999" customHeight="1" thickTop="1" thickBot="1" x14ac:dyDescent="0.45">
      <c r="A84" s="91"/>
      <c r="B84" s="183" t="s">
        <v>117</v>
      </c>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283" t="e">
        <f>AB83/AB78*100</f>
        <v>#DIV/0!</v>
      </c>
      <c r="AC84" s="283"/>
      <c r="AD84" s="283"/>
      <c r="AE84" s="283"/>
      <c r="AF84" s="283"/>
      <c r="AG84" s="185" t="s">
        <v>57</v>
      </c>
      <c r="AH84" s="114"/>
      <c r="AI84" s="114"/>
    </row>
    <row r="85" spans="1:35" ht="16.350000000000001" customHeight="1" x14ac:dyDescent="0.4"/>
    <row r="86" spans="1:35" ht="16.149999999999999" customHeight="1" thickBot="1" x14ac:dyDescent="0.45">
      <c r="A86" s="1" t="s">
        <v>387</v>
      </c>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325"/>
      <c r="AB86" s="325"/>
      <c r="AC86" s="325"/>
      <c r="AD86" s="325"/>
      <c r="AE86" s="325"/>
      <c r="AF86" s="325"/>
      <c r="AG86" s="325"/>
      <c r="AH86" s="115"/>
      <c r="AI86" s="115"/>
    </row>
    <row r="87" spans="1:35" ht="16.149999999999999" customHeight="1" x14ac:dyDescent="0.4">
      <c r="A87" s="181" t="s">
        <v>241</v>
      </c>
      <c r="B87" s="64"/>
      <c r="C87" s="40"/>
      <c r="D87" s="40"/>
      <c r="E87" s="40"/>
      <c r="F87" s="40"/>
      <c r="G87" s="40"/>
      <c r="H87" s="40"/>
      <c r="I87" s="40"/>
      <c r="J87" s="40"/>
      <c r="K87" s="40"/>
      <c r="L87" s="40"/>
      <c r="M87" s="40"/>
      <c r="N87" s="40"/>
      <c r="O87" s="40"/>
      <c r="P87" s="40"/>
      <c r="Q87" s="40"/>
      <c r="R87" s="40"/>
      <c r="S87" s="40"/>
      <c r="T87" s="40"/>
      <c r="U87" s="40"/>
      <c r="V87" s="40"/>
      <c r="W87" s="40"/>
      <c r="X87" s="40"/>
      <c r="Y87" s="40"/>
      <c r="Z87" s="40"/>
      <c r="AA87" s="83"/>
      <c r="AB87" s="288"/>
      <c r="AC87" s="288"/>
      <c r="AD87" s="288"/>
      <c r="AE87" s="288"/>
      <c r="AF87" s="288"/>
      <c r="AG87" s="85" t="s">
        <v>53</v>
      </c>
      <c r="AH87" s="101"/>
      <c r="AI87" s="101"/>
    </row>
    <row r="88" spans="1:35" ht="16.149999999999999" customHeight="1" x14ac:dyDescent="0.4">
      <c r="A88" s="194" t="s">
        <v>249</v>
      </c>
      <c r="B88" s="81"/>
      <c r="C88" s="14"/>
      <c r="D88" s="14"/>
      <c r="E88" s="14"/>
      <c r="F88" s="14"/>
      <c r="G88" s="14"/>
      <c r="H88" s="14"/>
      <c r="I88" s="14"/>
      <c r="J88" s="14"/>
      <c r="K88" s="14"/>
      <c r="L88" s="14"/>
      <c r="M88" s="14"/>
      <c r="N88" s="14"/>
      <c r="O88" s="14"/>
      <c r="P88" s="14"/>
      <c r="Q88" s="14"/>
      <c r="R88" s="14"/>
      <c r="S88" s="14"/>
      <c r="T88" s="14"/>
      <c r="U88" s="14"/>
      <c r="V88" s="14"/>
      <c r="W88" s="14"/>
      <c r="X88" s="14"/>
      <c r="Y88" s="14"/>
      <c r="Z88" s="14"/>
      <c r="AA88" s="82"/>
      <c r="AB88" s="289">
        <f>医療保険の利用者割合</f>
        <v>0</v>
      </c>
      <c r="AC88" s="289"/>
      <c r="AD88" s="289"/>
      <c r="AE88" s="289"/>
      <c r="AF88" s="289"/>
      <c r="AG88" s="156"/>
      <c r="AH88" s="101"/>
      <c r="AI88" s="101"/>
    </row>
    <row r="89" spans="1:35" ht="16.149999999999999" customHeight="1" x14ac:dyDescent="0.4">
      <c r="A89" s="24" t="s">
        <v>251</v>
      </c>
      <c r="B89" s="81"/>
      <c r="C89" s="14"/>
      <c r="D89" s="14"/>
      <c r="E89" s="14"/>
      <c r="F89" s="14"/>
      <c r="G89" s="14"/>
      <c r="H89" s="14"/>
      <c r="I89" s="14"/>
      <c r="J89" s="14"/>
      <c r="K89" s="14"/>
      <c r="L89" s="14"/>
      <c r="M89" s="14"/>
      <c r="N89" s="14"/>
      <c r="O89" s="14"/>
      <c r="P89" s="14"/>
      <c r="Q89" s="14"/>
      <c r="R89" s="14"/>
      <c r="S89" s="14"/>
      <c r="T89" s="14"/>
      <c r="U89" s="14"/>
      <c r="V89" s="14"/>
      <c r="W89" s="14"/>
      <c r="X89" s="14"/>
      <c r="Y89" s="14"/>
      <c r="Z89" s="14"/>
      <c r="AA89" s="82"/>
      <c r="AB89" s="281"/>
      <c r="AC89" s="281"/>
      <c r="AD89" s="281"/>
      <c r="AE89" s="281"/>
      <c r="AF89" s="281"/>
      <c r="AG89" s="15" t="s">
        <v>43</v>
      </c>
      <c r="AH89" s="114"/>
      <c r="AI89" s="114"/>
    </row>
    <row r="90" spans="1:35" ht="16.149999999999999" customHeight="1" x14ac:dyDescent="0.4">
      <c r="A90" s="13"/>
      <c r="B90" s="157" t="s">
        <v>359</v>
      </c>
      <c r="C90" s="5"/>
      <c r="D90" s="5"/>
      <c r="E90" s="5"/>
      <c r="F90" s="5"/>
      <c r="G90" s="5"/>
      <c r="H90" s="5"/>
      <c r="I90" s="5"/>
      <c r="J90" s="5"/>
      <c r="K90" s="5"/>
      <c r="L90" s="5"/>
      <c r="M90" s="5"/>
      <c r="N90" s="5"/>
      <c r="O90" s="5"/>
      <c r="P90" s="5"/>
      <c r="Q90" s="5"/>
      <c r="R90" s="5"/>
      <c r="S90" s="5"/>
      <c r="T90" s="5"/>
      <c r="U90" s="5"/>
      <c r="V90" s="5"/>
      <c r="W90" s="5"/>
      <c r="X90" s="5"/>
      <c r="Y90" s="5"/>
      <c r="Z90" s="5"/>
      <c r="AA90" s="155"/>
      <c r="AB90" s="290">
        <f>AB89*AB88</f>
        <v>0</v>
      </c>
      <c r="AC90" s="290"/>
      <c r="AD90" s="290"/>
      <c r="AE90" s="290"/>
      <c r="AF90" s="290"/>
      <c r="AG90" s="15" t="s">
        <v>43</v>
      </c>
      <c r="AH90" s="114"/>
      <c r="AI90" s="114"/>
    </row>
    <row r="91" spans="1:35" ht="16.149999999999999" customHeight="1" x14ac:dyDescent="0.4">
      <c r="A91" s="24" t="s">
        <v>252</v>
      </c>
      <c r="B91" s="5"/>
      <c r="C91" s="5"/>
      <c r="D91" s="5"/>
      <c r="E91" s="5"/>
      <c r="F91" s="5"/>
      <c r="G91" s="5"/>
      <c r="H91" s="5"/>
      <c r="I91" s="5"/>
      <c r="J91" s="5"/>
      <c r="K91" s="5"/>
      <c r="L91" s="5"/>
      <c r="M91" s="5"/>
      <c r="N91" s="5"/>
      <c r="O91" s="5"/>
      <c r="P91" s="5"/>
      <c r="Q91" s="5"/>
      <c r="R91" s="5"/>
      <c r="S91" s="5"/>
      <c r="T91" s="5"/>
      <c r="U91" s="5"/>
      <c r="V91" s="5"/>
      <c r="W91" s="5"/>
      <c r="X91" s="5"/>
      <c r="Y91" s="5"/>
      <c r="Z91" s="5"/>
      <c r="AA91" s="5"/>
      <c r="AB91" s="321"/>
      <c r="AC91" s="321"/>
      <c r="AD91" s="321"/>
      <c r="AE91" s="321"/>
      <c r="AF91" s="321"/>
      <c r="AG91" s="6" t="s">
        <v>43</v>
      </c>
      <c r="AH91" s="114"/>
      <c r="AI91" s="114"/>
    </row>
    <row r="92" spans="1:35" ht="16.149999999999999" customHeight="1" x14ac:dyDescent="0.4">
      <c r="A92" s="89"/>
      <c r="B92" s="5" t="s">
        <v>360</v>
      </c>
      <c r="C92" s="5"/>
      <c r="D92" s="5"/>
      <c r="E92" s="5"/>
      <c r="F92" s="5"/>
      <c r="G92" s="5"/>
      <c r="H92" s="5"/>
      <c r="I92" s="5"/>
      <c r="J92" s="5"/>
      <c r="K92" s="5"/>
      <c r="L92" s="5"/>
      <c r="M92" s="5"/>
      <c r="N92" s="5"/>
      <c r="O92" s="5"/>
      <c r="P92" s="5"/>
      <c r="Q92" s="5"/>
      <c r="R92" s="5"/>
      <c r="S92" s="5"/>
      <c r="T92" s="5"/>
      <c r="U92" s="5"/>
      <c r="V92" s="5"/>
      <c r="W92" s="5"/>
      <c r="X92" s="5"/>
      <c r="Y92" s="5"/>
      <c r="Z92" s="5"/>
      <c r="AA92" s="5"/>
      <c r="AB92" s="284">
        <f>AB91*AB88</f>
        <v>0</v>
      </c>
      <c r="AC92" s="284"/>
      <c r="AD92" s="284"/>
      <c r="AE92" s="284"/>
      <c r="AF92" s="284"/>
      <c r="AG92" s="6" t="s">
        <v>43</v>
      </c>
      <c r="AH92" s="114"/>
      <c r="AI92" s="114"/>
    </row>
    <row r="93" spans="1:35" ht="16.149999999999999" customHeight="1" x14ac:dyDescent="0.4">
      <c r="A93" s="24" t="s">
        <v>266</v>
      </c>
      <c r="B93" s="5"/>
      <c r="C93" s="5"/>
      <c r="D93" s="5"/>
      <c r="E93" s="5"/>
      <c r="F93" s="5"/>
      <c r="G93" s="5"/>
      <c r="H93" s="5"/>
      <c r="I93" s="5"/>
      <c r="J93" s="5"/>
      <c r="K93" s="5"/>
      <c r="L93" s="5"/>
      <c r="M93" s="5"/>
      <c r="N93" s="5"/>
      <c r="O93" s="5"/>
      <c r="P93" s="5"/>
      <c r="Q93" s="5"/>
      <c r="R93" s="5"/>
      <c r="S93" s="5"/>
      <c r="T93" s="5"/>
      <c r="U93" s="5"/>
      <c r="V93" s="5"/>
      <c r="W93" s="5"/>
      <c r="X93" s="5"/>
      <c r="Y93" s="5"/>
      <c r="Z93" s="5"/>
      <c r="AA93" s="5"/>
      <c r="AB93" s="285">
        <f>AB92-AB90</f>
        <v>0</v>
      </c>
      <c r="AC93" s="285"/>
      <c r="AD93" s="285"/>
      <c r="AE93" s="285"/>
      <c r="AF93" s="285"/>
      <c r="AG93" s="6" t="s">
        <v>43</v>
      </c>
      <c r="AH93" s="114"/>
      <c r="AI93" s="114"/>
    </row>
    <row r="94" spans="1:35" ht="16.149999999999999" customHeight="1" x14ac:dyDescent="0.4">
      <c r="A94" s="16"/>
      <c r="B94" s="45" t="s">
        <v>261</v>
      </c>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81"/>
      <c r="AC94" s="281"/>
      <c r="AD94" s="281"/>
      <c r="AE94" s="281"/>
      <c r="AF94" s="281"/>
      <c r="AG94" s="26" t="s">
        <v>43</v>
      </c>
      <c r="AH94" s="114"/>
      <c r="AI94" s="114"/>
    </row>
    <row r="95" spans="1:35" ht="16.149999999999999" customHeight="1" thickBot="1" x14ac:dyDescent="0.45">
      <c r="A95" s="46"/>
      <c r="B95" s="182" t="s">
        <v>262</v>
      </c>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82"/>
      <c r="AC95" s="282"/>
      <c r="AD95" s="282"/>
      <c r="AE95" s="282"/>
      <c r="AF95" s="282"/>
      <c r="AG95" s="26" t="s">
        <v>55</v>
      </c>
      <c r="AH95" s="114"/>
      <c r="AI95" s="114"/>
    </row>
    <row r="96" spans="1:35" ht="16.149999999999999" customHeight="1" thickTop="1" thickBot="1" x14ac:dyDescent="0.45">
      <c r="A96" s="91"/>
      <c r="B96" s="183" t="s">
        <v>118</v>
      </c>
      <c r="C96" s="184"/>
      <c r="D96" s="184"/>
      <c r="E96" s="184"/>
      <c r="F96" s="184"/>
      <c r="G96" s="184"/>
      <c r="H96" s="184"/>
      <c r="I96" s="184"/>
      <c r="J96" s="184"/>
      <c r="K96" s="184"/>
      <c r="L96" s="184"/>
      <c r="M96" s="184"/>
      <c r="N96" s="184"/>
      <c r="O96" s="184"/>
      <c r="P96" s="184"/>
      <c r="Q96" s="184"/>
      <c r="R96" s="184"/>
      <c r="S96" s="184"/>
      <c r="T96" s="184"/>
      <c r="U96" s="184"/>
      <c r="V96" s="184"/>
      <c r="W96" s="184"/>
      <c r="X96" s="184"/>
      <c r="Y96" s="184"/>
      <c r="Z96" s="184"/>
      <c r="AA96" s="184"/>
      <c r="AB96" s="283" t="e">
        <f>AB95/AB90*100</f>
        <v>#DIV/0!</v>
      </c>
      <c r="AC96" s="283"/>
      <c r="AD96" s="283"/>
      <c r="AE96" s="283"/>
      <c r="AF96" s="283"/>
      <c r="AG96" s="185" t="s">
        <v>57</v>
      </c>
      <c r="AH96" s="114"/>
      <c r="AI96" s="114"/>
    </row>
    <row r="97" spans="1:35" ht="16.350000000000001" customHeight="1" x14ac:dyDescent="0.4"/>
    <row r="98" spans="1:35" ht="16.149999999999999" customHeight="1" thickBot="1" x14ac:dyDescent="0.45">
      <c r="A98" s="1" t="s">
        <v>59</v>
      </c>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325"/>
      <c r="AB98" s="325"/>
      <c r="AC98" s="325"/>
      <c r="AD98" s="325"/>
      <c r="AE98" s="325"/>
      <c r="AF98" s="325"/>
      <c r="AG98" s="325"/>
      <c r="AH98" s="115"/>
      <c r="AI98" s="115"/>
    </row>
    <row r="99" spans="1:35" ht="16.149999999999999" customHeight="1" x14ac:dyDescent="0.4">
      <c r="A99" s="181" t="s">
        <v>267</v>
      </c>
      <c r="B99" s="64"/>
      <c r="C99" s="40"/>
      <c r="D99" s="40"/>
      <c r="E99" s="40"/>
      <c r="F99" s="40"/>
      <c r="G99" s="40"/>
      <c r="H99" s="40"/>
      <c r="I99" s="40"/>
      <c r="J99" s="40"/>
      <c r="K99" s="40"/>
      <c r="L99" s="40"/>
      <c r="M99" s="40"/>
      <c r="N99" s="40"/>
      <c r="O99" s="40"/>
      <c r="P99" s="40"/>
      <c r="Q99" s="40"/>
      <c r="R99" s="40"/>
      <c r="S99" s="40"/>
      <c r="T99" s="40"/>
      <c r="U99" s="40"/>
      <c r="V99" s="40"/>
      <c r="W99" s="40"/>
      <c r="X99" s="40"/>
      <c r="Y99" s="40"/>
      <c r="Z99" s="40"/>
      <c r="AA99" s="83"/>
      <c r="AB99" s="288"/>
      <c r="AC99" s="288"/>
      <c r="AD99" s="288"/>
      <c r="AE99" s="288"/>
      <c r="AF99" s="288"/>
      <c r="AG99" s="85" t="s">
        <v>53</v>
      </c>
      <c r="AH99" s="101"/>
      <c r="AI99" s="101"/>
    </row>
    <row r="100" spans="1:35" ht="16.149999999999999" customHeight="1" x14ac:dyDescent="0.4">
      <c r="A100" s="194" t="s">
        <v>249</v>
      </c>
      <c r="B100" s="81"/>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82"/>
      <c r="AB100" s="289">
        <f>医療保険の利用者割合</f>
        <v>0</v>
      </c>
      <c r="AC100" s="289"/>
      <c r="AD100" s="289"/>
      <c r="AE100" s="289"/>
      <c r="AF100" s="289"/>
      <c r="AG100" s="156"/>
      <c r="AH100" s="101"/>
      <c r="AI100" s="101"/>
    </row>
    <row r="101" spans="1:35" ht="16.149999999999999" customHeight="1" x14ac:dyDescent="0.4">
      <c r="A101" s="24" t="s">
        <v>251</v>
      </c>
      <c r="B101" s="81"/>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82"/>
      <c r="AB101" s="281"/>
      <c r="AC101" s="281"/>
      <c r="AD101" s="281"/>
      <c r="AE101" s="281"/>
      <c r="AF101" s="281"/>
      <c r="AG101" s="15" t="s">
        <v>43</v>
      </c>
      <c r="AH101" s="114"/>
      <c r="AI101" s="114"/>
    </row>
    <row r="102" spans="1:35" ht="16.149999999999999" customHeight="1" x14ac:dyDescent="0.4">
      <c r="A102" s="13"/>
      <c r="B102" s="157" t="s">
        <v>361</v>
      </c>
      <c r="C102" s="5"/>
      <c r="D102" s="5"/>
      <c r="E102" s="5"/>
      <c r="F102" s="5"/>
      <c r="G102" s="5"/>
      <c r="H102" s="5"/>
      <c r="I102" s="5"/>
      <c r="J102" s="5"/>
      <c r="K102" s="5"/>
      <c r="L102" s="5"/>
      <c r="M102" s="5"/>
      <c r="N102" s="5"/>
      <c r="O102" s="5"/>
      <c r="P102" s="5"/>
      <c r="Q102" s="5"/>
      <c r="R102" s="5"/>
      <c r="S102" s="5"/>
      <c r="T102" s="5"/>
      <c r="U102" s="5"/>
      <c r="V102" s="5"/>
      <c r="W102" s="5"/>
      <c r="X102" s="5"/>
      <c r="Y102" s="5"/>
      <c r="Z102" s="5"/>
      <c r="AA102" s="155"/>
      <c r="AB102" s="290">
        <f>AB101*AB100</f>
        <v>0</v>
      </c>
      <c r="AC102" s="290"/>
      <c r="AD102" s="290"/>
      <c r="AE102" s="290"/>
      <c r="AF102" s="290"/>
      <c r="AG102" s="15" t="s">
        <v>43</v>
      </c>
      <c r="AH102" s="114"/>
      <c r="AI102" s="114"/>
    </row>
    <row r="103" spans="1:35" ht="16.149999999999999" customHeight="1" x14ac:dyDescent="0.4">
      <c r="A103" s="24" t="s">
        <v>252</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321"/>
      <c r="AC103" s="321"/>
      <c r="AD103" s="321"/>
      <c r="AE103" s="321"/>
      <c r="AF103" s="321"/>
      <c r="AG103" s="6" t="s">
        <v>43</v>
      </c>
      <c r="AH103" s="114"/>
      <c r="AI103" s="114"/>
    </row>
    <row r="104" spans="1:35" ht="16.149999999999999" customHeight="1" x14ac:dyDescent="0.4">
      <c r="A104" s="89"/>
      <c r="B104" s="5" t="s">
        <v>362</v>
      </c>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284">
        <f>AB103*AB100</f>
        <v>0</v>
      </c>
      <c r="AC104" s="284"/>
      <c r="AD104" s="284"/>
      <c r="AE104" s="284"/>
      <c r="AF104" s="284"/>
      <c r="AG104" s="6" t="s">
        <v>43</v>
      </c>
      <c r="AH104" s="114"/>
      <c r="AI104" s="114"/>
    </row>
    <row r="105" spans="1:35" ht="16.149999999999999" customHeight="1" x14ac:dyDescent="0.4">
      <c r="A105" s="24" t="s">
        <v>268</v>
      </c>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285">
        <f>AB104-AB102</f>
        <v>0</v>
      </c>
      <c r="AC105" s="285"/>
      <c r="AD105" s="285"/>
      <c r="AE105" s="285"/>
      <c r="AF105" s="285"/>
      <c r="AG105" s="6" t="s">
        <v>43</v>
      </c>
      <c r="AH105" s="114"/>
      <c r="AI105" s="114"/>
    </row>
    <row r="106" spans="1:35" ht="16.149999999999999" customHeight="1" x14ac:dyDescent="0.4">
      <c r="A106" s="16"/>
      <c r="B106" s="45" t="s">
        <v>269</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81"/>
      <c r="AC106" s="281"/>
      <c r="AD106" s="281"/>
      <c r="AE106" s="281"/>
      <c r="AF106" s="281"/>
      <c r="AG106" s="26" t="s">
        <v>43</v>
      </c>
      <c r="AH106" s="114"/>
      <c r="AI106" s="114"/>
    </row>
    <row r="107" spans="1:35" ht="16.149999999999999" customHeight="1" thickBot="1" x14ac:dyDescent="0.45">
      <c r="A107" s="46"/>
      <c r="B107" s="182" t="s">
        <v>270</v>
      </c>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82"/>
      <c r="AC107" s="282"/>
      <c r="AD107" s="282"/>
      <c r="AE107" s="282"/>
      <c r="AF107" s="282"/>
      <c r="AG107" s="26" t="s">
        <v>55</v>
      </c>
      <c r="AH107" s="114"/>
      <c r="AI107" s="114"/>
    </row>
    <row r="108" spans="1:35" ht="16.149999999999999" customHeight="1" thickTop="1" thickBot="1" x14ac:dyDescent="0.45">
      <c r="A108" s="91"/>
      <c r="B108" s="183" t="s">
        <v>119</v>
      </c>
      <c r="C108" s="184"/>
      <c r="D108" s="184"/>
      <c r="E108" s="184"/>
      <c r="F108" s="184"/>
      <c r="G108" s="184"/>
      <c r="H108" s="184"/>
      <c r="I108" s="184"/>
      <c r="J108" s="184"/>
      <c r="K108" s="184"/>
      <c r="L108" s="184"/>
      <c r="M108" s="184"/>
      <c r="N108" s="184"/>
      <c r="O108" s="184"/>
      <c r="P108" s="184"/>
      <c r="Q108" s="184"/>
      <c r="R108" s="184"/>
      <c r="S108" s="184"/>
      <c r="T108" s="184"/>
      <c r="U108" s="184"/>
      <c r="V108" s="184"/>
      <c r="W108" s="184"/>
      <c r="X108" s="184"/>
      <c r="Y108" s="184"/>
      <c r="Z108" s="184"/>
      <c r="AA108" s="184"/>
      <c r="AB108" s="283" t="e">
        <f>AB107/AB102*100</f>
        <v>#DIV/0!</v>
      </c>
      <c r="AC108" s="283"/>
      <c r="AD108" s="283"/>
      <c r="AE108" s="283"/>
      <c r="AF108" s="283"/>
      <c r="AG108" s="185" t="s">
        <v>57</v>
      </c>
      <c r="AH108" s="114"/>
      <c r="AI108" s="114"/>
    </row>
    <row r="109" spans="1:35" ht="16.350000000000001" customHeight="1" x14ac:dyDescent="0.4"/>
    <row r="110" spans="1:35" ht="16.149999999999999" customHeight="1" thickBot="1" x14ac:dyDescent="0.45">
      <c r="A110" s="1" t="s">
        <v>60</v>
      </c>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325"/>
      <c r="AB110" s="325"/>
      <c r="AC110" s="325"/>
      <c r="AD110" s="325"/>
      <c r="AE110" s="325"/>
      <c r="AF110" s="325"/>
      <c r="AG110" s="325"/>
      <c r="AH110" s="115"/>
      <c r="AI110" s="115"/>
    </row>
    <row r="111" spans="1:35" ht="16.149999999999999" customHeight="1" x14ac:dyDescent="0.4">
      <c r="A111" s="181" t="s">
        <v>271</v>
      </c>
      <c r="B111" s="64"/>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83"/>
      <c r="AB111" s="288"/>
      <c r="AC111" s="288"/>
      <c r="AD111" s="288"/>
      <c r="AE111" s="288"/>
      <c r="AF111" s="288"/>
      <c r="AG111" s="85" t="s">
        <v>53</v>
      </c>
      <c r="AH111" s="101"/>
      <c r="AI111" s="101"/>
    </row>
    <row r="112" spans="1:35" ht="16.149999999999999" customHeight="1" x14ac:dyDescent="0.4">
      <c r="A112" s="194" t="s">
        <v>249</v>
      </c>
      <c r="B112" s="81"/>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82"/>
      <c r="AB112" s="289">
        <f>医療保険の利用者割合</f>
        <v>0</v>
      </c>
      <c r="AC112" s="289"/>
      <c r="AD112" s="289"/>
      <c r="AE112" s="289"/>
      <c r="AF112" s="289"/>
      <c r="AG112" s="156"/>
      <c r="AH112" s="101"/>
      <c r="AI112" s="101"/>
    </row>
    <row r="113" spans="1:35" ht="16.149999999999999" customHeight="1" x14ac:dyDescent="0.4">
      <c r="A113" s="24" t="s">
        <v>251</v>
      </c>
      <c r="B113" s="81"/>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82"/>
      <c r="AB113" s="281"/>
      <c r="AC113" s="281"/>
      <c r="AD113" s="281"/>
      <c r="AE113" s="281"/>
      <c r="AF113" s="281"/>
      <c r="AG113" s="15" t="s">
        <v>43</v>
      </c>
      <c r="AH113" s="114"/>
      <c r="AI113" s="114"/>
    </row>
    <row r="114" spans="1:35" ht="16.149999999999999" customHeight="1" x14ac:dyDescent="0.4">
      <c r="A114" s="13"/>
      <c r="B114" s="157" t="s">
        <v>363</v>
      </c>
      <c r="C114" s="5"/>
      <c r="D114" s="5"/>
      <c r="E114" s="5"/>
      <c r="F114" s="5"/>
      <c r="G114" s="5"/>
      <c r="H114" s="5"/>
      <c r="I114" s="5"/>
      <c r="J114" s="5"/>
      <c r="K114" s="5"/>
      <c r="L114" s="5"/>
      <c r="M114" s="5"/>
      <c r="N114" s="5"/>
      <c r="O114" s="5"/>
      <c r="P114" s="5"/>
      <c r="Q114" s="5"/>
      <c r="R114" s="5"/>
      <c r="S114" s="5"/>
      <c r="T114" s="5"/>
      <c r="U114" s="5"/>
      <c r="V114" s="5"/>
      <c r="W114" s="5"/>
      <c r="X114" s="5"/>
      <c r="Y114" s="5"/>
      <c r="Z114" s="5"/>
      <c r="AA114" s="155"/>
      <c r="AB114" s="290">
        <f>AB113*AB112</f>
        <v>0</v>
      </c>
      <c r="AC114" s="290"/>
      <c r="AD114" s="290"/>
      <c r="AE114" s="290"/>
      <c r="AF114" s="290"/>
      <c r="AG114" s="15" t="s">
        <v>43</v>
      </c>
      <c r="AH114" s="114"/>
      <c r="AI114" s="114"/>
    </row>
    <row r="115" spans="1:35" ht="16.149999999999999" customHeight="1" x14ac:dyDescent="0.4">
      <c r="A115" s="24" t="s">
        <v>252</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321"/>
      <c r="AC115" s="321"/>
      <c r="AD115" s="321"/>
      <c r="AE115" s="321"/>
      <c r="AF115" s="321"/>
      <c r="AG115" s="6" t="s">
        <v>43</v>
      </c>
      <c r="AH115" s="114"/>
      <c r="AI115" s="114"/>
    </row>
    <row r="116" spans="1:35" ht="16.149999999999999" customHeight="1" x14ac:dyDescent="0.4">
      <c r="A116" s="89"/>
      <c r="B116" s="5" t="s">
        <v>364</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284">
        <f>AB115*AB112</f>
        <v>0</v>
      </c>
      <c r="AC116" s="284"/>
      <c r="AD116" s="284"/>
      <c r="AE116" s="284"/>
      <c r="AF116" s="284"/>
      <c r="AG116" s="6" t="s">
        <v>43</v>
      </c>
      <c r="AH116" s="114"/>
      <c r="AI116" s="114"/>
    </row>
    <row r="117" spans="1:35" ht="16.149999999999999" customHeight="1" x14ac:dyDescent="0.4">
      <c r="A117" s="24" t="s">
        <v>272</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285">
        <f>AB116-AB114</f>
        <v>0</v>
      </c>
      <c r="AC117" s="285"/>
      <c r="AD117" s="285"/>
      <c r="AE117" s="285"/>
      <c r="AF117" s="285"/>
      <c r="AG117" s="6" t="s">
        <v>43</v>
      </c>
      <c r="AH117" s="114"/>
      <c r="AI117" s="114"/>
    </row>
    <row r="118" spans="1:35" ht="16.149999999999999" customHeight="1" x14ac:dyDescent="0.4">
      <c r="A118" s="16"/>
      <c r="B118" s="45" t="s">
        <v>263</v>
      </c>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81"/>
      <c r="AC118" s="281"/>
      <c r="AD118" s="281"/>
      <c r="AE118" s="281"/>
      <c r="AF118" s="281"/>
      <c r="AG118" s="26" t="s">
        <v>43</v>
      </c>
      <c r="AH118" s="114"/>
      <c r="AI118" s="114"/>
    </row>
    <row r="119" spans="1:35" ht="16.149999999999999" customHeight="1" thickBot="1" x14ac:dyDescent="0.45">
      <c r="A119" s="46"/>
      <c r="B119" s="182" t="s">
        <v>264</v>
      </c>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82"/>
      <c r="AC119" s="282"/>
      <c r="AD119" s="282"/>
      <c r="AE119" s="282"/>
      <c r="AF119" s="282"/>
      <c r="AG119" s="26" t="s">
        <v>55</v>
      </c>
      <c r="AH119" s="114"/>
      <c r="AI119" s="114"/>
    </row>
    <row r="120" spans="1:35" ht="16.149999999999999" customHeight="1" thickTop="1" thickBot="1" x14ac:dyDescent="0.45">
      <c r="A120" s="91"/>
      <c r="B120" s="183" t="s">
        <v>120</v>
      </c>
      <c r="C120" s="184"/>
      <c r="D120" s="184"/>
      <c r="E120" s="184"/>
      <c r="F120" s="184"/>
      <c r="G120" s="184"/>
      <c r="H120" s="184"/>
      <c r="I120" s="184"/>
      <c r="J120" s="184"/>
      <c r="K120" s="184"/>
      <c r="L120" s="184"/>
      <c r="M120" s="184"/>
      <c r="N120" s="184"/>
      <c r="O120" s="184"/>
      <c r="P120" s="184"/>
      <c r="Q120" s="184"/>
      <c r="R120" s="184"/>
      <c r="S120" s="184"/>
      <c r="T120" s="184"/>
      <c r="U120" s="184"/>
      <c r="V120" s="184"/>
      <c r="W120" s="184"/>
      <c r="X120" s="184"/>
      <c r="Y120" s="184"/>
      <c r="Z120" s="184"/>
      <c r="AA120" s="184"/>
      <c r="AB120" s="283" t="e">
        <f>AB119/AB114*100</f>
        <v>#DIV/0!</v>
      </c>
      <c r="AC120" s="283"/>
      <c r="AD120" s="283"/>
      <c r="AE120" s="283"/>
      <c r="AF120" s="283"/>
      <c r="AG120" s="185" t="s">
        <v>57</v>
      </c>
      <c r="AH120" s="114"/>
      <c r="AI120" s="114"/>
    </row>
    <row r="121" spans="1:35" ht="16.350000000000001" customHeight="1" x14ac:dyDescent="0.4">
      <c r="A121" s="125"/>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95"/>
      <c r="AC121" s="195"/>
      <c r="AD121" s="195"/>
      <c r="AE121" s="195"/>
      <c r="AF121" s="195"/>
      <c r="AG121" s="125"/>
      <c r="AH121" s="114"/>
      <c r="AI121" s="114"/>
    </row>
    <row r="122" spans="1:35" ht="16.350000000000001" customHeight="1" x14ac:dyDescent="0.4">
      <c r="A122" s="72" t="s">
        <v>61</v>
      </c>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row>
    <row r="123" spans="1:35" ht="16.149999999999999" customHeight="1" thickBot="1" x14ac:dyDescent="0.45">
      <c r="A123" s="72" t="s">
        <v>301</v>
      </c>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340"/>
      <c r="AB123" s="340"/>
      <c r="AC123" s="340"/>
      <c r="AD123" s="340"/>
      <c r="AE123" s="340"/>
      <c r="AF123" s="340"/>
      <c r="AG123" s="340"/>
      <c r="AH123" s="115"/>
      <c r="AI123" s="115"/>
    </row>
    <row r="124" spans="1:35" ht="16.149999999999999" customHeight="1" x14ac:dyDescent="0.4">
      <c r="A124" s="117" t="s">
        <v>242</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86"/>
      <c r="AB124" s="332"/>
      <c r="AC124" s="332"/>
      <c r="AD124" s="332"/>
      <c r="AE124" s="332"/>
      <c r="AF124" s="332"/>
      <c r="AG124" s="88" t="s">
        <v>53</v>
      </c>
      <c r="AH124" s="101"/>
      <c r="AI124" s="101"/>
    </row>
    <row r="125" spans="1:35" ht="16.149999999999999" customHeight="1" x14ac:dyDescent="0.4">
      <c r="A125" s="92" t="s">
        <v>224</v>
      </c>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87"/>
      <c r="AB125" s="341">
        <f>医療保険の利用者割合</f>
        <v>0</v>
      </c>
      <c r="AC125" s="341"/>
      <c r="AD125" s="341"/>
      <c r="AE125" s="341"/>
      <c r="AF125" s="341"/>
      <c r="AG125" s="126"/>
      <c r="AH125" s="101"/>
      <c r="AI125" s="101"/>
    </row>
    <row r="126" spans="1:35" ht="16.149999999999999" customHeight="1" x14ac:dyDescent="0.4">
      <c r="A126" s="107" t="s">
        <v>125</v>
      </c>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87"/>
      <c r="AB126" s="333"/>
      <c r="AC126" s="333"/>
      <c r="AD126" s="333"/>
      <c r="AE126" s="333"/>
      <c r="AF126" s="333"/>
      <c r="AG126" s="126" t="s">
        <v>43</v>
      </c>
      <c r="AH126" s="101"/>
      <c r="AI126" s="101"/>
    </row>
    <row r="127" spans="1:35" ht="16.149999999999999" customHeight="1" x14ac:dyDescent="0.4">
      <c r="A127" s="94" t="s">
        <v>44</v>
      </c>
      <c r="B127" s="75" t="s">
        <v>288</v>
      </c>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87"/>
      <c r="AB127" s="329"/>
      <c r="AC127" s="329"/>
      <c r="AD127" s="329"/>
      <c r="AE127" s="329"/>
      <c r="AF127" s="329"/>
      <c r="AG127" s="76" t="s">
        <v>43</v>
      </c>
      <c r="AH127" s="114"/>
      <c r="AI127" s="114"/>
    </row>
    <row r="128" spans="1:35" ht="16.149999999999999" customHeight="1" x14ac:dyDescent="0.4">
      <c r="A128" s="158"/>
      <c r="B128" s="286" t="s">
        <v>365</v>
      </c>
      <c r="C128" s="287"/>
      <c r="D128" s="287"/>
      <c r="E128" s="287"/>
      <c r="F128" s="287"/>
      <c r="G128" s="287"/>
      <c r="H128" s="287"/>
      <c r="I128" s="287"/>
      <c r="J128" s="287"/>
      <c r="K128" s="287"/>
      <c r="L128" s="287"/>
      <c r="M128" s="287"/>
      <c r="N128" s="287"/>
      <c r="O128" s="287"/>
      <c r="P128" s="287"/>
      <c r="Q128" s="287"/>
      <c r="R128" s="287"/>
      <c r="S128" s="287"/>
      <c r="T128" s="287"/>
      <c r="U128" s="287"/>
      <c r="V128" s="287"/>
      <c r="W128" s="287"/>
      <c r="X128" s="287"/>
      <c r="Y128" s="287"/>
      <c r="Z128" s="287"/>
      <c r="AA128" s="287"/>
      <c r="AB128" s="290">
        <f>AB127*AB125</f>
        <v>0</v>
      </c>
      <c r="AC128" s="290"/>
      <c r="AD128" s="290"/>
      <c r="AE128" s="290"/>
      <c r="AF128" s="290"/>
      <c r="AG128" s="76" t="s">
        <v>43</v>
      </c>
      <c r="AH128" s="114"/>
      <c r="AI128" s="114"/>
    </row>
    <row r="129" spans="1:35" ht="16.149999999999999" customHeight="1" x14ac:dyDescent="0.4">
      <c r="A129" s="107" t="s">
        <v>366</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328"/>
      <c r="AC129" s="328"/>
      <c r="AD129" s="328"/>
      <c r="AE129" s="328"/>
      <c r="AF129" s="328"/>
      <c r="AG129" s="78" t="s">
        <v>43</v>
      </c>
      <c r="AH129" s="114"/>
      <c r="AI129" s="114"/>
    </row>
    <row r="130" spans="1:35" ht="16.149999999999999" customHeight="1" x14ac:dyDescent="0.4">
      <c r="A130" s="94"/>
      <c r="B130" s="77" t="s">
        <v>273</v>
      </c>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329"/>
      <c r="AC130" s="329"/>
      <c r="AD130" s="329"/>
      <c r="AE130" s="329"/>
      <c r="AF130" s="329"/>
      <c r="AG130" s="78" t="s">
        <v>43</v>
      </c>
      <c r="AH130" s="114"/>
      <c r="AI130" s="114"/>
    </row>
    <row r="131" spans="1:35" ht="16.149999999999999" customHeight="1" x14ac:dyDescent="0.4">
      <c r="A131" s="158"/>
      <c r="B131" s="286" t="s">
        <v>367</v>
      </c>
      <c r="C131" s="287"/>
      <c r="D131" s="287"/>
      <c r="E131" s="287"/>
      <c r="F131" s="287"/>
      <c r="G131" s="287"/>
      <c r="H131" s="287"/>
      <c r="I131" s="287"/>
      <c r="J131" s="287"/>
      <c r="K131" s="287"/>
      <c r="L131" s="287"/>
      <c r="M131" s="287"/>
      <c r="N131" s="287"/>
      <c r="O131" s="287"/>
      <c r="P131" s="287"/>
      <c r="Q131" s="287"/>
      <c r="R131" s="287"/>
      <c r="S131" s="287"/>
      <c r="T131" s="287"/>
      <c r="U131" s="287"/>
      <c r="V131" s="287"/>
      <c r="W131" s="287"/>
      <c r="X131" s="287"/>
      <c r="Y131" s="287"/>
      <c r="Z131" s="287"/>
      <c r="AA131" s="287"/>
      <c r="AB131" s="284">
        <f>AB130*AB125</f>
        <v>0</v>
      </c>
      <c r="AC131" s="284"/>
      <c r="AD131" s="284"/>
      <c r="AE131" s="284"/>
      <c r="AF131" s="284"/>
      <c r="AG131" s="78" t="s">
        <v>43</v>
      </c>
      <c r="AH131" s="114"/>
      <c r="AI131" s="114"/>
    </row>
    <row r="132" spans="1:35" ht="16.149999999999999" customHeight="1" x14ac:dyDescent="0.4">
      <c r="A132" s="92" t="s">
        <v>126</v>
      </c>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338">
        <f>AB129-AB126</f>
        <v>0</v>
      </c>
      <c r="AC132" s="338"/>
      <c r="AD132" s="338"/>
      <c r="AE132" s="338"/>
      <c r="AF132" s="338"/>
      <c r="AG132" s="76" t="s">
        <v>43</v>
      </c>
      <c r="AH132" s="114"/>
      <c r="AI132" s="114"/>
    </row>
    <row r="133" spans="1:35" ht="16.149999999999999" customHeight="1" x14ac:dyDescent="0.4">
      <c r="A133" s="107" t="s">
        <v>234</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339">
        <f>AB131-AB128</f>
        <v>0</v>
      </c>
      <c r="AC133" s="339"/>
      <c r="AD133" s="339"/>
      <c r="AE133" s="339"/>
      <c r="AF133" s="339"/>
      <c r="AG133" s="78" t="s">
        <v>43</v>
      </c>
      <c r="AH133" s="114"/>
      <c r="AI133" s="114"/>
    </row>
    <row r="134" spans="1:35" ht="16.149999999999999" customHeight="1" x14ac:dyDescent="0.4">
      <c r="A134" s="92"/>
      <c r="B134" s="93" t="s">
        <v>274</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329"/>
      <c r="AC134" s="329"/>
      <c r="AD134" s="329"/>
      <c r="AE134" s="329"/>
      <c r="AF134" s="329"/>
      <c r="AG134" s="186" t="s">
        <v>43</v>
      </c>
      <c r="AH134" s="114"/>
      <c r="AI134" s="114"/>
    </row>
    <row r="135" spans="1:35" ht="16.149999999999999" customHeight="1" thickBot="1" x14ac:dyDescent="0.45">
      <c r="A135" s="94"/>
      <c r="B135" s="109" t="s">
        <v>275</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330"/>
      <c r="AC135" s="330"/>
      <c r="AD135" s="330"/>
      <c r="AE135" s="330"/>
      <c r="AF135" s="330"/>
      <c r="AG135" s="186" t="s">
        <v>55</v>
      </c>
      <c r="AH135" s="114"/>
      <c r="AI135" s="114"/>
    </row>
    <row r="136" spans="1:35" ht="16.350000000000001" customHeight="1" thickTop="1" thickBot="1" x14ac:dyDescent="0.45">
      <c r="A136" s="95"/>
      <c r="B136" s="110" t="s">
        <v>235</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331" t="e">
        <f>AB135/AB128*100</f>
        <v>#DIV/0!</v>
      </c>
      <c r="AC136" s="331"/>
      <c r="AD136" s="331"/>
      <c r="AE136" s="331"/>
      <c r="AF136" s="331"/>
      <c r="AG136" s="187" t="s">
        <v>57</v>
      </c>
      <c r="AH136" s="114"/>
      <c r="AI136" s="114"/>
    </row>
    <row r="137" spans="1:35" ht="13.5" customHeight="1" x14ac:dyDescent="0.4">
      <c r="A137" s="100"/>
      <c r="B137" s="100"/>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100"/>
      <c r="AD137" s="100"/>
      <c r="AE137" s="100"/>
      <c r="AF137" s="100"/>
      <c r="AG137" s="100"/>
    </row>
    <row r="138" spans="1:35" ht="16.149999999999999" customHeight="1" thickBot="1" x14ac:dyDescent="0.45">
      <c r="A138" s="1" t="s">
        <v>388</v>
      </c>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row>
    <row r="139" spans="1:35" ht="16.149999999999999" customHeight="1" x14ac:dyDescent="0.4">
      <c r="A139" s="10" t="s">
        <v>121</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H139" s="114"/>
      <c r="AI139" s="114"/>
    </row>
    <row r="140" spans="1:35" ht="16.149999999999999" customHeight="1" x14ac:dyDescent="0.4">
      <c r="A140" s="16"/>
      <c r="B140" s="60"/>
      <c r="C140" s="60" t="s">
        <v>62</v>
      </c>
      <c r="D140" s="60"/>
      <c r="E140" s="60"/>
      <c r="F140" s="60"/>
      <c r="G140" s="60"/>
      <c r="H140" s="60"/>
      <c r="I140" s="60"/>
      <c r="J140" s="60"/>
      <c r="K140" s="60"/>
      <c r="L140" s="60"/>
      <c r="M140" s="60" t="s">
        <v>63</v>
      </c>
      <c r="N140" s="60"/>
      <c r="O140" s="60"/>
      <c r="P140" s="60"/>
      <c r="Q140" s="60"/>
      <c r="R140" s="60"/>
      <c r="S140" s="60"/>
      <c r="T140" s="60"/>
      <c r="U140" s="60"/>
      <c r="V140" s="60"/>
      <c r="W140" s="60"/>
      <c r="X140" s="60"/>
      <c r="Y140" s="60"/>
      <c r="Z140" s="60"/>
      <c r="AA140" s="60"/>
      <c r="AB140" s="60"/>
      <c r="AC140" s="60"/>
      <c r="AD140" s="60"/>
      <c r="AE140" s="60"/>
      <c r="AF140" s="60"/>
      <c r="AG140" s="17"/>
      <c r="AH140" s="114"/>
      <c r="AI140" s="114"/>
    </row>
    <row r="141" spans="1:35" ht="15.6" customHeight="1" x14ac:dyDescent="0.4">
      <c r="A141" s="16"/>
      <c r="B141" s="60"/>
      <c r="C141" s="60" t="s">
        <v>64</v>
      </c>
      <c r="D141" s="60"/>
      <c r="E141" s="60"/>
      <c r="F141" s="60"/>
      <c r="G141" s="60"/>
      <c r="H141" s="60"/>
      <c r="I141" s="60"/>
      <c r="J141" s="60"/>
      <c r="K141" s="60"/>
      <c r="L141" s="326"/>
      <c r="M141" s="326"/>
      <c r="N141" s="326"/>
      <c r="O141" s="326"/>
      <c r="P141" s="326"/>
      <c r="Q141" s="326"/>
      <c r="R141" s="326"/>
      <c r="S141" s="326"/>
      <c r="T141" s="326"/>
      <c r="U141" s="326"/>
      <c r="V141" s="326"/>
      <c r="W141" s="326"/>
      <c r="X141" s="326"/>
      <c r="Y141" s="326"/>
      <c r="Z141" s="326"/>
      <c r="AA141" s="326"/>
      <c r="AB141" s="326"/>
      <c r="AC141" s="326"/>
      <c r="AD141" s="326"/>
      <c r="AE141" s="326"/>
      <c r="AF141" s="326"/>
      <c r="AG141" s="17" t="s">
        <v>23</v>
      </c>
      <c r="AH141" s="114"/>
      <c r="AI141" s="114"/>
    </row>
    <row r="142" spans="1:35" ht="5.45" customHeight="1" x14ac:dyDescent="0.4">
      <c r="A142" s="13"/>
      <c r="B142" s="14"/>
      <c r="C142" s="14"/>
      <c r="D142" s="14"/>
      <c r="E142" s="14"/>
      <c r="F142" s="14"/>
      <c r="G142" s="14"/>
      <c r="H142" s="14"/>
      <c r="I142" s="14"/>
      <c r="J142" s="14"/>
      <c r="K142" s="14"/>
      <c r="L142" s="27"/>
      <c r="M142" s="27"/>
      <c r="N142" s="27"/>
      <c r="O142" s="27"/>
      <c r="P142" s="27"/>
      <c r="Q142" s="27"/>
      <c r="R142" s="27"/>
      <c r="S142" s="27"/>
      <c r="T142" s="27"/>
      <c r="U142" s="27"/>
      <c r="V142" s="27"/>
      <c r="W142" s="27"/>
      <c r="X142" s="27"/>
      <c r="Y142" s="27"/>
      <c r="Z142" s="27"/>
      <c r="AA142" s="27"/>
      <c r="AB142" s="27"/>
      <c r="AC142" s="27"/>
      <c r="AD142" s="27"/>
      <c r="AE142" s="27"/>
      <c r="AF142" s="27"/>
      <c r="AG142" s="15"/>
      <c r="AH142" s="114"/>
      <c r="AI142" s="114"/>
    </row>
    <row r="143" spans="1:35" x14ac:dyDescent="0.4">
      <c r="A143" s="24" t="s">
        <v>122</v>
      </c>
      <c r="B143" s="25"/>
      <c r="C143" s="25"/>
      <c r="D143" s="25"/>
      <c r="E143" s="25"/>
      <c r="F143" s="25"/>
      <c r="G143" s="25"/>
      <c r="H143" s="25"/>
      <c r="I143" s="25"/>
      <c r="J143" s="25"/>
      <c r="K143" s="25"/>
      <c r="L143" s="28"/>
      <c r="M143" s="28"/>
      <c r="N143" s="28"/>
      <c r="O143" s="28"/>
      <c r="P143" s="28"/>
      <c r="Q143" s="28"/>
      <c r="R143" s="28"/>
      <c r="S143" s="28"/>
      <c r="T143" s="28"/>
      <c r="U143" s="28"/>
      <c r="V143" s="28"/>
      <c r="W143" s="28"/>
      <c r="X143" s="28"/>
      <c r="Y143" s="28"/>
      <c r="Z143" s="28"/>
      <c r="AA143" s="28"/>
      <c r="AB143" s="28"/>
      <c r="AC143" s="28"/>
      <c r="AD143" s="28"/>
      <c r="AE143" s="28"/>
      <c r="AF143" s="28"/>
      <c r="AG143" s="26"/>
      <c r="AH143" s="114"/>
      <c r="AI143" s="114"/>
    </row>
    <row r="144" spans="1:35" ht="49.15" customHeight="1" x14ac:dyDescent="0.4">
      <c r="A144" s="16"/>
      <c r="B144" s="60"/>
      <c r="C144" s="327"/>
      <c r="D144" s="327"/>
      <c r="E144" s="327"/>
      <c r="F144" s="327"/>
      <c r="G144" s="327"/>
      <c r="H144" s="327"/>
      <c r="I144" s="327"/>
      <c r="J144" s="327"/>
      <c r="K144" s="327"/>
      <c r="L144" s="327"/>
      <c r="M144" s="327"/>
      <c r="N144" s="327"/>
      <c r="O144" s="327"/>
      <c r="P144" s="327"/>
      <c r="Q144" s="327"/>
      <c r="R144" s="327"/>
      <c r="S144" s="327"/>
      <c r="T144" s="327"/>
      <c r="U144" s="327"/>
      <c r="V144" s="327"/>
      <c r="W144" s="327"/>
      <c r="X144" s="327"/>
      <c r="Y144" s="327"/>
      <c r="Z144" s="327"/>
      <c r="AA144" s="327"/>
      <c r="AB144" s="327"/>
      <c r="AC144" s="327"/>
      <c r="AD144" s="327"/>
      <c r="AE144" s="327"/>
      <c r="AF144" s="327"/>
      <c r="AG144" s="17"/>
      <c r="AH144" s="114"/>
      <c r="AI144" s="114"/>
    </row>
    <row r="145" spans="1:35" ht="9" customHeight="1" thickBot="1" x14ac:dyDescent="0.45">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c r="AH145" s="114"/>
      <c r="AI145" s="114"/>
    </row>
    <row r="146" spans="1:35" ht="15" customHeight="1" x14ac:dyDescent="0.4">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row>
    <row r="147" spans="1:35" ht="15" customHeight="1" x14ac:dyDescent="0.4">
      <c r="A147" s="334" t="s">
        <v>65</v>
      </c>
      <c r="B147" s="334"/>
      <c r="C147" s="334"/>
      <c r="D147" s="334"/>
      <c r="E147" s="334"/>
      <c r="F147" s="334"/>
      <c r="G147" s="334"/>
      <c r="H147" s="334"/>
      <c r="I147" s="334"/>
      <c r="J147" s="334"/>
      <c r="K147" s="334"/>
      <c r="L147" s="334"/>
      <c r="M147" s="334"/>
      <c r="N147" s="334"/>
      <c r="O147" s="334"/>
      <c r="P147" s="334"/>
      <c r="Q147" s="334"/>
      <c r="R147" s="334"/>
      <c r="S147" s="334"/>
      <c r="T147" s="334"/>
      <c r="U147" s="334"/>
      <c r="V147" s="334"/>
      <c r="W147" s="334"/>
      <c r="X147" s="334"/>
      <c r="Y147" s="334"/>
      <c r="Z147" s="334"/>
      <c r="AA147" s="334"/>
      <c r="AB147" s="334"/>
      <c r="AC147" s="334"/>
      <c r="AD147" s="334"/>
      <c r="AE147" s="334"/>
      <c r="AF147" s="334"/>
      <c r="AG147" s="334"/>
      <c r="AH147" s="116"/>
      <c r="AI147" s="116"/>
    </row>
    <row r="148" spans="1:35" ht="15" customHeight="1" x14ac:dyDescent="0.4">
      <c r="A148" s="334"/>
      <c r="B148" s="334"/>
      <c r="C148" s="334"/>
      <c r="D148" s="334"/>
      <c r="E148" s="334"/>
      <c r="F148" s="334"/>
      <c r="G148" s="334"/>
      <c r="H148" s="334"/>
      <c r="I148" s="334"/>
      <c r="J148" s="334"/>
      <c r="K148" s="334"/>
      <c r="L148" s="334"/>
      <c r="M148" s="334"/>
      <c r="N148" s="334"/>
      <c r="O148" s="334"/>
      <c r="P148" s="334"/>
      <c r="Q148" s="334"/>
      <c r="R148" s="334"/>
      <c r="S148" s="334"/>
      <c r="T148" s="334"/>
      <c r="U148" s="334"/>
      <c r="V148" s="334"/>
      <c r="W148" s="334"/>
      <c r="X148" s="334"/>
      <c r="Y148" s="334"/>
      <c r="Z148" s="334"/>
      <c r="AA148" s="334"/>
      <c r="AB148" s="334"/>
      <c r="AC148" s="334"/>
      <c r="AD148" s="334"/>
      <c r="AE148" s="334"/>
      <c r="AF148" s="334"/>
      <c r="AG148" s="334"/>
      <c r="AH148" s="116"/>
      <c r="AI148" s="116"/>
    </row>
    <row r="149" spans="1:35" ht="15" customHeight="1" x14ac:dyDescent="0.4">
      <c r="A149" s="168"/>
      <c r="B149" s="168"/>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8"/>
      <c r="AA149" s="168"/>
      <c r="AB149" s="168"/>
      <c r="AC149" s="168"/>
      <c r="AD149" s="168"/>
      <c r="AE149" s="168"/>
      <c r="AF149" s="168"/>
      <c r="AG149" s="168"/>
      <c r="AH149" s="116"/>
      <c r="AI149" s="116"/>
    </row>
    <row r="150" spans="1:35" ht="15" customHeight="1" x14ac:dyDescent="0.4">
      <c r="A150" s="60"/>
      <c r="B150" s="60"/>
      <c r="C150" s="60" t="s">
        <v>36</v>
      </c>
      <c r="D150" s="60"/>
      <c r="E150" s="335"/>
      <c r="F150" s="335"/>
      <c r="G150" s="60" t="s">
        <v>37</v>
      </c>
      <c r="H150" s="335"/>
      <c r="I150" s="335"/>
      <c r="J150" s="60" t="s">
        <v>38</v>
      </c>
      <c r="K150" s="335"/>
      <c r="L150" s="335"/>
      <c r="M150" s="60" t="s">
        <v>66</v>
      </c>
      <c r="N150" s="60"/>
      <c r="O150" s="60"/>
      <c r="P150" s="60" t="s">
        <v>67</v>
      </c>
      <c r="Q150" s="60"/>
      <c r="R150" s="60"/>
      <c r="S150" s="60"/>
      <c r="T150" s="336"/>
      <c r="U150" s="336"/>
      <c r="V150" s="336"/>
      <c r="W150" s="336"/>
      <c r="X150" s="336"/>
      <c r="Y150" s="336"/>
      <c r="Z150" s="336"/>
      <c r="AA150" s="336"/>
      <c r="AB150" s="336"/>
      <c r="AC150" s="336"/>
      <c r="AD150" s="336"/>
      <c r="AE150" s="336"/>
      <c r="AF150" s="336"/>
      <c r="AG150" s="60"/>
    </row>
    <row r="151" spans="1:35" ht="15" customHeight="1" x14ac:dyDescent="0.4">
      <c r="A151" s="60"/>
      <c r="B151" s="60"/>
      <c r="C151" s="60"/>
      <c r="D151" s="60"/>
      <c r="E151" s="20"/>
      <c r="F151" s="20"/>
      <c r="G151" s="60"/>
      <c r="H151" s="20"/>
      <c r="I151" s="20"/>
      <c r="J151" s="60"/>
      <c r="K151" s="20"/>
      <c r="L151" s="20"/>
      <c r="M151" s="60"/>
      <c r="N151" s="60"/>
      <c r="O151" s="60"/>
      <c r="P151" s="60"/>
      <c r="Q151" s="60"/>
      <c r="R151" s="60"/>
      <c r="S151" s="60"/>
      <c r="T151" s="20"/>
      <c r="U151" s="20"/>
      <c r="V151" s="20"/>
      <c r="W151" s="20"/>
      <c r="X151" s="20"/>
      <c r="Y151" s="20"/>
      <c r="Z151" s="20"/>
      <c r="AA151" s="20"/>
      <c r="AB151" s="20"/>
      <c r="AC151" s="20"/>
      <c r="AD151" s="20"/>
      <c r="AE151" s="20"/>
      <c r="AF151" s="20"/>
      <c r="AG151" s="60"/>
    </row>
    <row r="152" spans="1:35" ht="15" customHeight="1" x14ac:dyDescent="0.4">
      <c r="A152" s="60" t="s">
        <v>68</v>
      </c>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row>
    <row r="153" spans="1:35" ht="15" customHeight="1" x14ac:dyDescent="0.4">
      <c r="A153" s="292">
        <v>1</v>
      </c>
      <c r="B153" s="291" t="s">
        <v>310</v>
      </c>
      <c r="C153" s="291"/>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1"/>
      <c r="AA153" s="291"/>
      <c r="AB153" s="291"/>
      <c r="AC153" s="291"/>
      <c r="AD153" s="291"/>
      <c r="AE153" s="291"/>
      <c r="AF153" s="291"/>
      <c r="AG153" s="291"/>
      <c r="AH153" s="153"/>
      <c r="AI153" s="116"/>
    </row>
    <row r="154" spans="1:35" ht="15" customHeight="1" x14ac:dyDescent="0.4">
      <c r="A154" s="292"/>
      <c r="B154" s="291"/>
      <c r="C154" s="291"/>
      <c r="D154" s="291"/>
      <c r="E154" s="291"/>
      <c r="F154" s="291"/>
      <c r="G154" s="291"/>
      <c r="H154" s="291"/>
      <c r="I154" s="291"/>
      <c r="J154" s="291"/>
      <c r="K154" s="291"/>
      <c r="L154" s="291"/>
      <c r="M154" s="291"/>
      <c r="N154" s="291"/>
      <c r="O154" s="291"/>
      <c r="P154" s="291"/>
      <c r="Q154" s="291"/>
      <c r="R154" s="291"/>
      <c r="S154" s="291"/>
      <c r="T154" s="291"/>
      <c r="U154" s="291"/>
      <c r="V154" s="291"/>
      <c r="W154" s="291"/>
      <c r="X154" s="291"/>
      <c r="Y154" s="291"/>
      <c r="Z154" s="291"/>
      <c r="AA154" s="291"/>
      <c r="AB154" s="291"/>
      <c r="AC154" s="291"/>
      <c r="AD154" s="291"/>
      <c r="AE154" s="291"/>
      <c r="AF154" s="291"/>
      <c r="AG154" s="291"/>
      <c r="AH154" s="153"/>
      <c r="AI154" s="116"/>
    </row>
    <row r="155" spans="1:35" ht="15" customHeight="1" x14ac:dyDescent="0.4">
      <c r="A155" s="292"/>
      <c r="B155" s="291"/>
      <c r="C155" s="291"/>
      <c r="D155" s="291"/>
      <c r="E155" s="291"/>
      <c r="F155" s="291"/>
      <c r="G155" s="291"/>
      <c r="H155" s="291"/>
      <c r="I155" s="291"/>
      <c r="J155" s="291"/>
      <c r="K155" s="291"/>
      <c r="L155" s="291"/>
      <c r="M155" s="291"/>
      <c r="N155" s="291"/>
      <c r="O155" s="291"/>
      <c r="P155" s="291"/>
      <c r="Q155" s="291"/>
      <c r="R155" s="291"/>
      <c r="S155" s="291"/>
      <c r="T155" s="291"/>
      <c r="U155" s="291"/>
      <c r="V155" s="291"/>
      <c r="W155" s="291"/>
      <c r="X155" s="291"/>
      <c r="Y155" s="291"/>
      <c r="Z155" s="291"/>
      <c r="AA155" s="291"/>
      <c r="AB155" s="291"/>
      <c r="AC155" s="291"/>
      <c r="AD155" s="291"/>
      <c r="AE155" s="291"/>
      <c r="AF155" s="291"/>
      <c r="AG155" s="291"/>
      <c r="AH155" s="153"/>
      <c r="AI155" s="116"/>
    </row>
    <row r="156" spans="1:35" ht="15" customHeight="1" x14ac:dyDescent="0.4">
      <c r="A156" s="292">
        <v>2</v>
      </c>
      <c r="B156" s="291" t="s">
        <v>311</v>
      </c>
      <c r="C156" s="291"/>
      <c r="D156" s="291"/>
      <c r="E156" s="291"/>
      <c r="F156" s="291"/>
      <c r="G156" s="291"/>
      <c r="H156" s="291"/>
      <c r="I156" s="291"/>
      <c r="J156" s="291"/>
      <c r="K156" s="291"/>
      <c r="L156" s="291"/>
      <c r="M156" s="291"/>
      <c r="N156" s="291"/>
      <c r="O156" s="291"/>
      <c r="P156" s="291"/>
      <c r="Q156" s="291"/>
      <c r="R156" s="291"/>
      <c r="S156" s="291"/>
      <c r="T156" s="291"/>
      <c r="U156" s="291"/>
      <c r="V156" s="291"/>
      <c r="W156" s="291"/>
      <c r="X156" s="291"/>
      <c r="Y156" s="291"/>
      <c r="Z156" s="291"/>
      <c r="AA156" s="291"/>
      <c r="AB156" s="291"/>
      <c r="AC156" s="291"/>
      <c r="AD156" s="291"/>
      <c r="AE156" s="291"/>
      <c r="AF156" s="291"/>
      <c r="AG156" s="291"/>
      <c r="AH156" s="153"/>
      <c r="AI156" s="116"/>
    </row>
    <row r="157" spans="1:35" ht="15" customHeight="1" x14ac:dyDescent="0.4">
      <c r="A157" s="292"/>
      <c r="B157" s="291"/>
      <c r="C157" s="291"/>
      <c r="D157" s="291"/>
      <c r="E157" s="291"/>
      <c r="F157" s="291"/>
      <c r="G157" s="291"/>
      <c r="H157" s="291"/>
      <c r="I157" s="291"/>
      <c r="J157" s="291"/>
      <c r="K157" s="291"/>
      <c r="L157" s="291"/>
      <c r="M157" s="291"/>
      <c r="N157" s="291"/>
      <c r="O157" s="291"/>
      <c r="P157" s="291"/>
      <c r="Q157" s="291"/>
      <c r="R157" s="291"/>
      <c r="S157" s="291"/>
      <c r="T157" s="291"/>
      <c r="U157" s="291"/>
      <c r="V157" s="291"/>
      <c r="W157" s="291"/>
      <c r="X157" s="291"/>
      <c r="Y157" s="291"/>
      <c r="Z157" s="291"/>
      <c r="AA157" s="291"/>
      <c r="AB157" s="291"/>
      <c r="AC157" s="291"/>
      <c r="AD157" s="291"/>
      <c r="AE157" s="291"/>
      <c r="AF157" s="291"/>
      <c r="AG157" s="291"/>
      <c r="AH157" s="153"/>
      <c r="AI157" s="116"/>
    </row>
    <row r="158" spans="1:35" ht="15" customHeight="1" x14ac:dyDescent="0.4">
      <c r="A158" s="292"/>
      <c r="B158" s="291"/>
      <c r="C158" s="291"/>
      <c r="D158" s="291"/>
      <c r="E158" s="291"/>
      <c r="F158" s="291"/>
      <c r="G158" s="291"/>
      <c r="H158" s="291"/>
      <c r="I158" s="291"/>
      <c r="J158" s="291"/>
      <c r="K158" s="291"/>
      <c r="L158" s="291"/>
      <c r="M158" s="291"/>
      <c r="N158" s="291"/>
      <c r="O158" s="291"/>
      <c r="P158" s="291"/>
      <c r="Q158" s="291"/>
      <c r="R158" s="291"/>
      <c r="S158" s="291"/>
      <c r="T158" s="291"/>
      <c r="U158" s="291"/>
      <c r="V158" s="291"/>
      <c r="W158" s="291"/>
      <c r="X158" s="291"/>
      <c r="Y158" s="291"/>
      <c r="Z158" s="291"/>
      <c r="AA158" s="291"/>
      <c r="AB158" s="291"/>
      <c r="AC158" s="291"/>
      <c r="AD158" s="291"/>
      <c r="AE158" s="291"/>
      <c r="AF158" s="291"/>
      <c r="AG158" s="291"/>
      <c r="AH158" s="153"/>
      <c r="AI158" s="116"/>
    </row>
    <row r="159" spans="1:35" ht="15" customHeight="1" x14ac:dyDescent="0.4">
      <c r="A159" s="292"/>
      <c r="B159" s="291"/>
      <c r="C159" s="291"/>
      <c r="D159" s="291"/>
      <c r="E159" s="291"/>
      <c r="F159" s="291"/>
      <c r="G159" s="291"/>
      <c r="H159" s="291"/>
      <c r="I159" s="291"/>
      <c r="J159" s="291"/>
      <c r="K159" s="291"/>
      <c r="L159" s="291"/>
      <c r="M159" s="291"/>
      <c r="N159" s="291"/>
      <c r="O159" s="291"/>
      <c r="P159" s="291"/>
      <c r="Q159" s="291"/>
      <c r="R159" s="291"/>
      <c r="S159" s="291"/>
      <c r="T159" s="291"/>
      <c r="U159" s="291"/>
      <c r="V159" s="291"/>
      <c r="W159" s="291"/>
      <c r="X159" s="291"/>
      <c r="Y159" s="291"/>
      <c r="Z159" s="291"/>
      <c r="AA159" s="291"/>
      <c r="AB159" s="291"/>
      <c r="AC159" s="291"/>
      <c r="AD159" s="291"/>
      <c r="AE159" s="291"/>
      <c r="AF159" s="291"/>
      <c r="AG159" s="291"/>
      <c r="AH159" s="153"/>
      <c r="AI159" s="116"/>
    </row>
    <row r="160" spans="1:35" ht="15" customHeight="1" x14ac:dyDescent="0.4">
      <c r="A160" s="292">
        <v>3</v>
      </c>
      <c r="B160" s="291" t="s">
        <v>312</v>
      </c>
      <c r="C160" s="291"/>
      <c r="D160" s="291"/>
      <c r="E160" s="291"/>
      <c r="F160" s="291"/>
      <c r="G160" s="291"/>
      <c r="H160" s="291"/>
      <c r="I160" s="291"/>
      <c r="J160" s="291"/>
      <c r="K160" s="291"/>
      <c r="L160" s="291"/>
      <c r="M160" s="291"/>
      <c r="N160" s="291"/>
      <c r="O160" s="291"/>
      <c r="P160" s="291"/>
      <c r="Q160" s="291"/>
      <c r="R160" s="291"/>
      <c r="S160" s="291"/>
      <c r="T160" s="291"/>
      <c r="U160" s="291"/>
      <c r="V160" s="291"/>
      <c r="W160" s="291"/>
      <c r="X160" s="291"/>
      <c r="Y160" s="291"/>
      <c r="Z160" s="291"/>
      <c r="AA160" s="291"/>
      <c r="AB160" s="291"/>
      <c r="AC160" s="291"/>
      <c r="AD160" s="291"/>
      <c r="AE160" s="291"/>
      <c r="AF160" s="291"/>
      <c r="AG160" s="291"/>
      <c r="AH160" s="153"/>
      <c r="AI160" s="116"/>
    </row>
    <row r="161" spans="1:35" ht="15" customHeight="1" x14ac:dyDescent="0.4">
      <c r="A161" s="292"/>
      <c r="B161" s="291"/>
      <c r="C161" s="291"/>
      <c r="D161" s="291"/>
      <c r="E161" s="291"/>
      <c r="F161" s="291"/>
      <c r="G161" s="291"/>
      <c r="H161" s="291"/>
      <c r="I161" s="291"/>
      <c r="J161" s="291"/>
      <c r="K161" s="291"/>
      <c r="L161" s="291"/>
      <c r="M161" s="291"/>
      <c r="N161" s="291"/>
      <c r="O161" s="291"/>
      <c r="P161" s="291"/>
      <c r="Q161" s="291"/>
      <c r="R161" s="291"/>
      <c r="S161" s="291"/>
      <c r="T161" s="291"/>
      <c r="U161" s="291"/>
      <c r="V161" s="291"/>
      <c r="W161" s="291"/>
      <c r="X161" s="291"/>
      <c r="Y161" s="291"/>
      <c r="Z161" s="291"/>
      <c r="AA161" s="291"/>
      <c r="AB161" s="291"/>
      <c r="AC161" s="291"/>
      <c r="AD161" s="291"/>
      <c r="AE161" s="291"/>
      <c r="AF161" s="291"/>
      <c r="AG161" s="291"/>
      <c r="AH161" s="153"/>
      <c r="AI161" s="116"/>
    </row>
    <row r="162" spans="1:35" ht="15" customHeight="1" x14ac:dyDescent="0.4">
      <c r="A162" s="166">
        <v>4</v>
      </c>
      <c r="B162" s="291" t="s">
        <v>389</v>
      </c>
      <c r="C162" s="291"/>
      <c r="D162" s="291"/>
      <c r="E162" s="291"/>
      <c r="F162" s="291"/>
      <c r="G162" s="291"/>
      <c r="H162" s="291"/>
      <c r="I162" s="291"/>
      <c r="J162" s="291"/>
      <c r="K162" s="291"/>
      <c r="L162" s="291"/>
      <c r="M162" s="291"/>
      <c r="N162" s="291"/>
      <c r="O162" s="291"/>
      <c r="P162" s="291"/>
      <c r="Q162" s="291"/>
      <c r="R162" s="291"/>
      <c r="S162" s="291"/>
      <c r="T162" s="291"/>
      <c r="U162" s="291"/>
      <c r="V162" s="291"/>
      <c r="W162" s="291"/>
      <c r="X162" s="291"/>
      <c r="Y162" s="291"/>
      <c r="Z162" s="291"/>
      <c r="AA162" s="291"/>
      <c r="AB162" s="291"/>
      <c r="AC162" s="291"/>
      <c r="AD162" s="291"/>
      <c r="AE162" s="291"/>
      <c r="AF162" s="291"/>
      <c r="AG162" s="291"/>
      <c r="AH162" s="153"/>
      <c r="AI162" s="116"/>
    </row>
    <row r="163" spans="1:35" ht="15" customHeight="1" x14ac:dyDescent="0.4">
      <c r="A163" s="166"/>
      <c r="B163" s="291"/>
      <c r="C163" s="291"/>
      <c r="D163" s="291"/>
      <c r="E163" s="291"/>
      <c r="F163" s="291"/>
      <c r="G163" s="291"/>
      <c r="H163" s="291"/>
      <c r="I163" s="291"/>
      <c r="J163" s="291"/>
      <c r="K163" s="291"/>
      <c r="L163" s="291"/>
      <c r="M163" s="291"/>
      <c r="N163" s="291"/>
      <c r="O163" s="291"/>
      <c r="P163" s="291"/>
      <c r="Q163" s="291"/>
      <c r="R163" s="291"/>
      <c r="S163" s="291"/>
      <c r="T163" s="291"/>
      <c r="U163" s="291"/>
      <c r="V163" s="291"/>
      <c r="W163" s="291"/>
      <c r="X163" s="291"/>
      <c r="Y163" s="291"/>
      <c r="Z163" s="291"/>
      <c r="AA163" s="291"/>
      <c r="AB163" s="291"/>
      <c r="AC163" s="291"/>
      <c r="AD163" s="291"/>
      <c r="AE163" s="291"/>
      <c r="AF163" s="291"/>
      <c r="AG163" s="291"/>
      <c r="AH163" s="153"/>
      <c r="AI163" s="116"/>
    </row>
    <row r="164" spans="1:35" ht="15" customHeight="1" x14ac:dyDescent="0.4">
      <c r="A164" s="166"/>
      <c r="B164" s="291"/>
      <c r="C164" s="291"/>
      <c r="D164" s="291"/>
      <c r="E164" s="291"/>
      <c r="F164" s="291"/>
      <c r="G164" s="291"/>
      <c r="H164" s="291"/>
      <c r="I164" s="291"/>
      <c r="J164" s="291"/>
      <c r="K164" s="291"/>
      <c r="L164" s="291"/>
      <c r="M164" s="291"/>
      <c r="N164" s="291"/>
      <c r="O164" s="291"/>
      <c r="P164" s="291"/>
      <c r="Q164" s="291"/>
      <c r="R164" s="291"/>
      <c r="S164" s="291"/>
      <c r="T164" s="291"/>
      <c r="U164" s="291"/>
      <c r="V164" s="291"/>
      <c r="W164" s="291"/>
      <c r="X164" s="291"/>
      <c r="Y164" s="291"/>
      <c r="Z164" s="291"/>
      <c r="AA164" s="291"/>
      <c r="AB164" s="291"/>
      <c r="AC164" s="291"/>
      <c r="AD164" s="291"/>
      <c r="AE164" s="291"/>
      <c r="AF164" s="291"/>
      <c r="AG164" s="291"/>
      <c r="AH164" s="153"/>
      <c r="AI164" s="116"/>
    </row>
    <row r="165" spans="1:35" ht="15" customHeight="1" x14ac:dyDescent="0.4">
      <c r="A165" s="292">
        <v>5</v>
      </c>
      <c r="B165" s="291" t="s">
        <v>313</v>
      </c>
      <c r="C165" s="291"/>
      <c r="D165" s="291"/>
      <c r="E165" s="291"/>
      <c r="F165" s="291"/>
      <c r="G165" s="291"/>
      <c r="H165" s="291"/>
      <c r="I165" s="291"/>
      <c r="J165" s="291"/>
      <c r="K165" s="291"/>
      <c r="L165" s="291"/>
      <c r="M165" s="291"/>
      <c r="N165" s="291"/>
      <c r="O165" s="291"/>
      <c r="P165" s="291"/>
      <c r="Q165" s="291"/>
      <c r="R165" s="291"/>
      <c r="S165" s="291"/>
      <c r="T165" s="291"/>
      <c r="U165" s="291"/>
      <c r="V165" s="291"/>
      <c r="W165" s="291"/>
      <c r="X165" s="291"/>
      <c r="Y165" s="291"/>
      <c r="Z165" s="291"/>
      <c r="AA165" s="291"/>
      <c r="AB165" s="291"/>
      <c r="AC165" s="291"/>
      <c r="AD165" s="291"/>
      <c r="AE165" s="291"/>
      <c r="AF165" s="291"/>
      <c r="AG165" s="291"/>
      <c r="AH165" s="153"/>
      <c r="AI165" s="116"/>
    </row>
    <row r="166" spans="1:35" ht="15" customHeight="1" x14ac:dyDescent="0.4">
      <c r="A166" s="292"/>
      <c r="B166" s="291"/>
      <c r="C166" s="291"/>
      <c r="D166" s="291"/>
      <c r="E166" s="291"/>
      <c r="F166" s="291"/>
      <c r="G166" s="291"/>
      <c r="H166" s="291"/>
      <c r="I166" s="291"/>
      <c r="J166" s="291"/>
      <c r="K166" s="291"/>
      <c r="L166" s="291"/>
      <c r="M166" s="291"/>
      <c r="N166" s="291"/>
      <c r="O166" s="291"/>
      <c r="P166" s="291"/>
      <c r="Q166" s="291"/>
      <c r="R166" s="291"/>
      <c r="S166" s="291"/>
      <c r="T166" s="291"/>
      <c r="U166" s="291"/>
      <c r="V166" s="291"/>
      <c r="W166" s="291"/>
      <c r="X166" s="291"/>
      <c r="Y166" s="291"/>
      <c r="Z166" s="291"/>
      <c r="AA166" s="291"/>
      <c r="AB166" s="291"/>
      <c r="AC166" s="291"/>
      <c r="AD166" s="291"/>
      <c r="AE166" s="291"/>
      <c r="AF166" s="291"/>
      <c r="AG166" s="291"/>
      <c r="AH166" s="153"/>
      <c r="AI166" s="116"/>
    </row>
    <row r="167" spans="1:35" ht="15" customHeight="1" x14ac:dyDescent="0.4">
      <c r="A167" s="292"/>
      <c r="B167" s="291"/>
      <c r="C167" s="291"/>
      <c r="D167" s="291"/>
      <c r="E167" s="291"/>
      <c r="F167" s="291"/>
      <c r="G167" s="291"/>
      <c r="H167" s="291"/>
      <c r="I167" s="291"/>
      <c r="J167" s="291"/>
      <c r="K167" s="291"/>
      <c r="L167" s="291"/>
      <c r="M167" s="291"/>
      <c r="N167" s="291"/>
      <c r="O167" s="291"/>
      <c r="P167" s="291"/>
      <c r="Q167" s="291"/>
      <c r="R167" s="291"/>
      <c r="S167" s="291"/>
      <c r="T167" s="291"/>
      <c r="U167" s="291"/>
      <c r="V167" s="291"/>
      <c r="W167" s="291"/>
      <c r="X167" s="291"/>
      <c r="Y167" s="291"/>
      <c r="Z167" s="291"/>
      <c r="AA167" s="291"/>
      <c r="AB167" s="291"/>
      <c r="AC167" s="291"/>
      <c r="AD167" s="291"/>
      <c r="AE167" s="291"/>
      <c r="AF167" s="291"/>
      <c r="AG167" s="291"/>
      <c r="AH167" s="153"/>
      <c r="AI167" s="116"/>
    </row>
    <row r="168" spans="1:35" ht="15" customHeight="1" x14ac:dyDescent="0.4">
      <c r="A168" s="292"/>
      <c r="B168" s="291"/>
      <c r="C168" s="291"/>
      <c r="D168" s="291"/>
      <c r="E168" s="291"/>
      <c r="F168" s="291"/>
      <c r="G168" s="291"/>
      <c r="H168" s="291"/>
      <c r="I168" s="291"/>
      <c r="J168" s="291"/>
      <c r="K168" s="291"/>
      <c r="L168" s="291"/>
      <c r="M168" s="291"/>
      <c r="N168" s="291"/>
      <c r="O168" s="291"/>
      <c r="P168" s="291"/>
      <c r="Q168" s="291"/>
      <c r="R168" s="291"/>
      <c r="S168" s="291"/>
      <c r="T168" s="291"/>
      <c r="U168" s="291"/>
      <c r="V168" s="291"/>
      <c r="W168" s="291"/>
      <c r="X168" s="291"/>
      <c r="Y168" s="291"/>
      <c r="Z168" s="291"/>
      <c r="AA168" s="291"/>
      <c r="AB168" s="291"/>
      <c r="AC168" s="291"/>
      <c r="AD168" s="291"/>
      <c r="AE168" s="291"/>
      <c r="AF168" s="291"/>
      <c r="AG168" s="291"/>
      <c r="AH168" s="153"/>
      <c r="AI168" s="116"/>
    </row>
    <row r="169" spans="1:35" ht="15" customHeight="1" x14ac:dyDescent="0.4">
      <c r="A169" s="292"/>
      <c r="B169" s="291"/>
      <c r="C169" s="291"/>
      <c r="D169" s="291"/>
      <c r="E169" s="291"/>
      <c r="F169" s="291"/>
      <c r="G169" s="291"/>
      <c r="H169" s="291"/>
      <c r="I169" s="291"/>
      <c r="J169" s="291"/>
      <c r="K169" s="291"/>
      <c r="L169" s="291"/>
      <c r="M169" s="291"/>
      <c r="N169" s="291"/>
      <c r="O169" s="291"/>
      <c r="P169" s="291"/>
      <c r="Q169" s="291"/>
      <c r="R169" s="291"/>
      <c r="S169" s="291"/>
      <c r="T169" s="291"/>
      <c r="U169" s="291"/>
      <c r="V169" s="291"/>
      <c r="W169" s="291"/>
      <c r="X169" s="291"/>
      <c r="Y169" s="291"/>
      <c r="Z169" s="291"/>
      <c r="AA169" s="291"/>
      <c r="AB169" s="291"/>
      <c r="AC169" s="291"/>
      <c r="AD169" s="291"/>
      <c r="AE169" s="291"/>
      <c r="AF169" s="291"/>
      <c r="AG169" s="291"/>
      <c r="AH169" s="153"/>
      <c r="AI169" s="116"/>
    </row>
    <row r="170" spans="1:35" ht="15" customHeight="1" x14ac:dyDescent="0.4">
      <c r="A170" s="292"/>
      <c r="B170" s="291"/>
      <c r="C170" s="291"/>
      <c r="D170" s="291"/>
      <c r="E170" s="291"/>
      <c r="F170" s="291"/>
      <c r="G170" s="291"/>
      <c r="H170" s="291"/>
      <c r="I170" s="291"/>
      <c r="J170" s="291"/>
      <c r="K170" s="291"/>
      <c r="L170" s="291"/>
      <c r="M170" s="291"/>
      <c r="N170" s="291"/>
      <c r="O170" s="291"/>
      <c r="P170" s="291"/>
      <c r="Q170" s="291"/>
      <c r="R170" s="291"/>
      <c r="S170" s="291"/>
      <c r="T170" s="291"/>
      <c r="U170" s="291"/>
      <c r="V170" s="291"/>
      <c r="W170" s="291"/>
      <c r="X170" s="291"/>
      <c r="Y170" s="291"/>
      <c r="Z170" s="291"/>
      <c r="AA170" s="291"/>
      <c r="AB170" s="291"/>
      <c r="AC170" s="291"/>
      <c r="AD170" s="291"/>
      <c r="AE170" s="291"/>
      <c r="AF170" s="291"/>
      <c r="AG170" s="291"/>
      <c r="AH170" s="153"/>
      <c r="AI170" s="116"/>
    </row>
    <row r="171" spans="1:35" ht="15" customHeight="1" x14ac:dyDescent="0.4">
      <c r="A171" s="292">
        <v>6</v>
      </c>
      <c r="B171" s="291" t="s">
        <v>314</v>
      </c>
      <c r="C171" s="291"/>
      <c r="D171" s="291"/>
      <c r="E171" s="291"/>
      <c r="F171" s="291"/>
      <c r="G171" s="291"/>
      <c r="H171" s="291"/>
      <c r="I171" s="291"/>
      <c r="J171" s="291"/>
      <c r="K171" s="291"/>
      <c r="L171" s="291"/>
      <c r="M171" s="291"/>
      <c r="N171" s="291"/>
      <c r="O171" s="291"/>
      <c r="P171" s="291"/>
      <c r="Q171" s="291"/>
      <c r="R171" s="291"/>
      <c r="S171" s="291"/>
      <c r="T171" s="291"/>
      <c r="U171" s="291"/>
      <c r="V171" s="291"/>
      <c r="W171" s="291"/>
      <c r="X171" s="291"/>
      <c r="Y171" s="291"/>
      <c r="Z171" s="291"/>
      <c r="AA171" s="291"/>
      <c r="AB171" s="291"/>
      <c r="AC171" s="291"/>
      <c r="AD171" s="291"/>
      <c r="AE171" s="291"/>
      <c r="AF171" s="291"/>
      <c r="AG171" s="291"/>
      <c r="AH171" s="153"/>
      <c r="AI171" s="116"/>
    </row>
    <row r="172" spans="1:35" ht="15" customHeight="1" x14ac:dyDescent="0.4">
      <c r="A172" s="292"/>
      <c r="B172" s="291"/>
      <c r="C172" s="291"/>
      <c r="D172" s="291"/>
      <c r="E172" s="291"/>
      <c r="F172" s="291"/>
      <c r="G172" s="291"/>
      <c r="H172" s="291"/>
      <c r="I172" s="291"/>
      <c r="J172" s="291"/>
      <c r="K172" s="291"/>
      <c r="L172" s="291"/>
      <c r="M172" s="291"/>
      <c r="N172" s="291"/>
      <c r="O172" s="291"/>
      <c r="P172" s="291"/>
      <c r="Q172" s="291"/>
      <c r="R172" s="291"/>
      <c r="S172" s="291"/>
      <c r="T172" s="291"/>
      <c r="U172" s="291"/>
      <c r="V172" s="291"/>
      <c r="W172" s="291"/>
      <c r="X172" s="291"/>
      <c r="Y172" s="291"/>
      <c r="Z172" s="291"/>
      <c r="AA172" s="291"/>
      <c r="AB172" s="291"/>
      <c r="AC172" s="291"/>
      <c r="AD172" s="291"/>
      <c r="AE172" s="291"/>
      <c r="AF172" s="291"/>
      <c r="AG172" s="291"/>
      <c r="AH172" s="153"/>
      <c r="AI172" s="116"/>
    </row>
    <row r="173" spans="1:35" ht="15" customHeight="1" x14ac:dyDescent="0.4">
      <c r="A173" s="292">
        <v>7</v>
      </c>
      <c r="B173" s="291" t="s">
        <v>315</v>
      </c>
      <c r="C173" s="291"/>
      <c r="D173" s="291"/>
      <c r="E173" s="291"/>
      <c r="F173" s="291"/>
      <c r="G173" s="291"/>
      <c r="H173" s="291"/>
      <c r="I173" s="291"/>
      <c r="J173" s="291"/>
      <c r="K173" s="291"/>
      <c r="L173" s="291"/>
      <c r="M173" s="291"/>
      <c r="N173" s="291"/>
      <c r="O173" s="291"/>
      <c r="P173" s="291"/>
      <c r="Q173" s="291"/>
      <c r="R173" s="291"/>
      <c r="S173" s="291"/>
      <c r="T173" s="291"/>
      <c r="U173" s="291"/>
      <c r="V173" s="291"/>
      <c r="W173" s="291"/>
      <c r="X173" s="291"/>
      <c r="Y173" s="291"/>
      <c r="Z173" s="291"/>
      <c r="AA173" s="291"/>
      <c r="AB173" s="291"/>
      <c r="AC173" s="291"/>
      <c r="AD173" s="291"/>
      <c r="AE173" s="291"/>
      <c r="AF173" s="291"/>
      <c r="AG173" s="291"/>
      <c r="AH173" s="153"/>
      <c r="AI173" s="116"/>
    </row>
    <row r="174" spans="1:35" ht="15" customHeight="1" x14ac:dyDescent="0.4">
      <c r="A174" s="292"/>
      <c r="B174" s="291"/>
      <c r="C174" s="291"/>
      <c r="D174" s="291"/>
      <c r="E174" s="291"/>
      <c r="F174" s="291"/>
      <c r="G174" s="291"/>
      <c r="H174" s="291"/>
      <c r="I174" s="291"/>
      <c r="J174" s="291"/>
      <c r="K174" s="291"/>
      <c r="L174" s="291"/>
      <c r="M174" s="291"/>
      <c r="N174" s="291"/>
      <c r="O174" s="291"/>
      <c r="P174" s="291"/>
      <c r="Q174" s="291"/>
      <c r="R174" s="291"/>
      <c r="S174" s="291"/>
      <c r="T174" s="291"/>
      <c r="U174" s="291"/>
      <c r="V174" s="291"/>
      <c r="W174" s="291"/>
      <c r="X174" s="291"/>
      <c r="Y174" s="291"/>
      <c r="Z174" s="291"/>
      <c r="AA174" s="291"/>
      <c r="AB174" s="291"/>
      <c r="AC174" s="291"/>
      <c r="AD174" s="291"/>
      <c r="AE174" s="291"/>
      <c r="AF174" s="291"/>
      <c r="AG174" s="291"/>
      <c r="AH174" s="153"/>
      <c r="AI174" s="116"/>
    </row>
    <row r="175" spans="1:35" ht="15" customHeight="1" x14ac:dyDescent="0.4">
      <c r="A175" s="292">
        <v>8</v>
      </c>
      <c r="B175" s="291" t="s">
        <v>316</v>
      </c>
      <c r="C175" s="291"/>
      <c r="D175" s="291"/>
      <c r="E175" s="291"/>
      <c r="F175" s="291"/>
      <c r="G175" s="291"/>
      <c r="H175" s="291"/>
      <c r="I175" s="291"/>
      <c r="J175" s="291"/>
      <c r="K175" s="291"/>
      <c r="L175" s="291"/>
      <c r="M175" s="291"/>
      <c r="N175" s="291"/>
      <c r="O175" s="291"/>
      <c r="P175" s="291"/>
      <c r="Q175" s="291"/>
      <c r="R175" s="291"/>
      <c r="S175" s="291"/>
      <c r="T175" s="291"/>
      <c r="U175" s="291"/>
      <c r="V175" s="291"/>
      <c r="W175" s="291"/>
      <c r="X175" s="291"/>
      <c r="Y175" s="291"/>
      <c r="Z175" s="291"/>
      <c r="AA175" s="291"/>
      <c r="AB175" s="291"/>
      <c r="AC175" s="291"/>
      <c r="AD175" s="291"/>
      <c r="AE175" s="291"/>
      <c r="AF175" s="291"/>
      <c r="AG175" s="291"/>
      <c r="AH175" s="153"/>
      <c r="AI175" s="116"/>
    </row>
    <row r="176" spans="1:35" ht="15" customHeight="1" x14ac:dyDescent="0.4">
      <c r="A176" s="292"/>
      <c r="B176" s="291"/>
      <c r="C176" s="291"/>
      <c r="D176" s="291"/>
      <c r="E176" s="291"/>
      <c r="F176" s="291"/>
      <c r="G176" s="291"/>
      <c r="H176" s="291"/>
      <c r="I176" s="291"/>
      <c r="J176" s="291"/>
      <c r="K176" s="291"/>
      <c r="L176" s="291"/>
      <c r="M176" s="291"/>
      <c r="N176" s="291"/>
      <c r="O176" s="291"/>
      <c r="P176" s="291"/>
      <c r="Q176" s="291"/>
      <c r="R176" s="291"/>
      <c r="S176" s="291"/>
      <c r="T176" s="291"/>
      <c r="U176" s="291"/>
      <c r="V176" s="291"/>
      <c r="W176" s="291"/>
      <c r="X176" s="291"/>
      <c r="Y176" s="291"/>
      <c r="Z176" s="291"/>
      <c r="AA176" s="291"/>
      <c r="AB176" s="291"/>
      <c r="AC176" s="291"/>
      <c r="AD176" s="291"/>
      <c r="AE176" s="291"/>
      <c r="AF176" s="291"/>
      <c r="AG176" s="291"/>
      <c r="AH176" s="153"/>
      <c r="AI176" s="116"/>
    </row>
    <row r="177" spans="1:35" ht="15" customHeight="1" x14ac:dyDescent="0.4">
      <c r="A177" s="292"/>
      <c r="B177" s="291"/>
      <c r="C177" s="291"/>
      <c r="D177" s="291"/>
      <c r="E177" s="291"/>
      <c r="F177" s="291"/>
      <c r="G177" s="291"/>
      <c r="H177" s="291"/>
      <c r="I177" s="291"/>
      <c r="J177" s="291"/>
      <c r="K177" s="291"/>
      <c r="L177" s="291"/>
      <c r="M177" s="291"/>
      <c r="N177" s="291"/>
      <c r="O177" s="291"/>
      <c r="P177" s="291"/>
      <c r="Q177" s="291"/>
      <c r="R177" s="291"/>
      <c r="S177" s="291"/>
      <c r="T177" s="291"/>
      <c r="U177" s="291"/>
      <c r="V177" s="291"/>
      <c r="W177" s="291"/>
      <c r="X177" s="291"/>
      <c r="Y177" s="291"/>
      <c r="Z177" s="291"/>
      <c r="AA177" s="291"/>
      <c r="AB177" s="291"/>
      <c r="AC177" s="291"/>
      <c r="AD177" s="291"/>
      <c r="AE177" s="291"/>
      <c r="AF177" s="291"/>
      <c r="AG177" s="291"/>
      <c r="AH177" s="153"/>
      <c r="AI177" s="116"/>
    </row>
    <row r="178" spans="1:35" ht="15" customHeight="1" x14ac:dyDescent="0.4">
      <c r="A178" s="292"/>
      <c r="B178" s="291"/>
      <c r="C178" s="291"/>
      <c r="D178" s="291"/>
      <c r="E178" s="291"/>
      <c r="F178" s="291"/>
      <c r="G178" s="291"/>
      <c r="H178" s="291"/>
      <c r="I178" s="291"/>
      <c r="J178" s="291"/>
      <c r="K178" s="291"/>
      <c r="L178" s="291"/>
      <c r="M178" s="291"/>
      <c r="N178" s="291"/>
      <c r="O178" s="291"/>
      <c r="P178" s="291"/>
      <c r="Q178" s="291"/>
      <c r="R178" s="291"/>
      <c r="S178" s="291"/>
      <c r="T178" s="291"/>
      <c r="U178" s="291"/>
      <c r="V178" s="291"/>
      <c r="W178" s="291"/>
      <c r="X178" s="291"/>
      <c r="Y178" s="291"/>
      <c r="Z178" s="291"/>
      <c r="AA178" s="291"/>
      <c r="AB178" s="291"/>
      <c r="AC178" s="291"/>
      <c r="AD178" s="291"/>
      <c r="AE178" s="291"/>
      <c r="AF178" s="291"/>
      <c r="AG178" s="291"/>
      <c r="AH178" s="153"/>
      <c r="AI178" s="116"/>
    </row>
    <row r="179" spans="1:35" ht="15" customHeight="1" x14ac:dyDescent="0.4">
      <c r="A179" s="292">
        <v>9</v>
      </c>
      <c r="B179" s="291" t="s">
        <v>317</v>
      </c>
      <c r="C179" s="291"/>
      <c r="D179" s="291"/>
      <c r="E179" s="291"/>
      <c r="F179" s="291"/>
      <c r="G179" s="291"/>
      <c r="H179" s="291"/>
      <c r="I179" s="291"/>
      <c r="J179" s="291"/>
      <c r="K179" s="291"/>
      <c r="L179" s="291"/>
      <c r="M179" s="291"/>
      <c r="N179" s="291"/>
      <c r="O179" s="291"/>
      <c r="P179" s="291"/>
      <c r="Q179" s="291"/>
      <c r="R179" s="291"/>
      <c r="S179" s="291"/>
      <c r="T179" s="291"/>
      <c r="U179" s="291"/>
      <c r="V179" s="291"/>
      <c r="W179" s="291"/>
      <c r="X179" s="291"/>
      <c r="Y179" s="291"/>
      <c r="Z179" s="291"/>
      <c r="AA179" s="291"/>
      <c r="AB179" s="291"/>
      <c r="AC179" s="291"/>
      <c r="AD179" s="291"/>
      <c r="AE179" s="291"/>
      <c r="AF179" s="291"/>
      <c r="AG179" s="291"/>
      <c r="AH179" s="153"/>
      <c r="AI179" s="116"/>
    </row>
    <row r="180" spans="1:35" ht="15" customHeight="1" x14ac:dyDescent="0.4">
      <c r="A180" s="292"/>
      <c r="B180" s="291"/>
      <c r="C180" s="291"/>
      <c r="D180" s="291"/>
      <c r="E180" s="291"/>
      <c r="F180" s="291"/>
      <c r="G180" s="291"/>
      <c r="H180" s="291"/>
      <c r="I180" s="291"/>
      <c r="J180" s="291"/>
      <c r="K180" s="291"/>
      <c r="L180" s="291"/>
      <c r="M180" s="291"/>
      <c r="N180" s="291"/>
      <c r="O180" s="291"/>
      <c r="P180" s="291"/>
      <c r="Q180" s="291"/>
      <c r="R180" s="291"/>
      <c r="S180" s="291"/>
      <c r="T180" s="291"/>
      <c r="U180" s="291"/>
      <c r="V180" s="291"/>
      <c r="W180" s="291"/>
      <c r="X180" s="291"/>
      <c r="Y180" s="291"/>
      <c r="Z180" s="291"/>
      <c r="AA180" s="291"/>
      <c r="AB180" s="291"/>
      <c r="AC180" s="291"/>
      <c r="AD180" s="291"/>
      <c r="AE180" s="291"/>
      <c r="AF180" s="291"/>
      <c r="AG180" s="291"/>
      <c r="AH180" s="153"/>
      <c r="AI180" s="116"/>
    </row>
    <row r="181" spans="1:35" ht="15" customHeight="1" x14ac:dyDescent="0.4">
      <c r="A181" s="292"/>
      <c r="B181" s="291"/>
      <c r="C181" s="291"/>
      <c r="D181" s="291"/>
      <c r="E181" s="291"/>
      <c r="F181" s="291"/>
      <c r="G181" s="291"/>
      <c r="H181" s="291"/>
      <c r="I181" s="291"/>
      <c r="J181" s="291"/>
      <c r="K181" s="291"/>
      <c r="L181" s="291"/>
      <c r="M181" s="291"/>
      <c r="N181" s="291"/>
      <c r="O181" s="291"/>
      <c r="P181" s="291"/>
      <c r="Q181" s="291"/>
      <c r="R181" s="291"/>
      <c r="S181" s="291"/>
      <c r="T181" s="291"/>
      <c r="U181" s="291"/>
      <c r="V181" s="291"/>
      <c r="W181" s="291"/>
      <c r="X181" s="291"/>
      <c r="Y181" s="291"/>
      <c r="Z181" s="291"/>
      <c r="AA181" s="291"/>
      <c r="AB181" s="291"/>
      <c r="AC181" s="291"/>
      <c r="AD181" s="291"/>
      <c r="AE181" s="291"/>
      <c r="AF181" s="291"/>
      <c r="AG181" s="291"/>
      <c r="AH181" s="153"/>
      <c r="AI181" s="116"/>
    </row>
    <row r="182" spans="1:35" ht="15" customHeight="1" x14ac:dyDescent="0.4">
      <c r="A182" s="292"/>
      <c r="B182" s="291"/>
      <c r="C182" s="291"/>
      <c r="D182" s="291"/>
      <c r="E182" s="291"/>
      <c r="F182" s="291"/>
      <c r="G182" s="291"/>
      <c r="H182" s="291"/>
      <c r="I182" s="291"/>
      <c r="J182" s="291"/>
      <c r="K182" s="291"/>
      <c r="L182" s="291"/>
      <c r="M182" s="291"/>
      <c r="N182" s="291"/>
      <c r="O182" s="291"/>
      <c r="P182" s="291"/>
      <c r="Q182" s="291"/>
      <c r="R182" s="291"/>
      <c r="S182" s="291"/>
      <c r="T182" s="291"/>
      <c r="U182" s="291"/>
      <c r="V182" s="291"/>
      <c r="W182" s="291"/>
      <c r="X182" s="291"/>
      <c r="Y182" s="291"/>
      <c r="Z182" s="291"/>
      <c r="AA182" s="291"/>
      <c r="AB182" s="291"/>
      <c r="AC182" s="291"/>
      <c r="AD182" s="291"/>
      <c r="AE182" s="291"/>
      <c r="AF182" s="291"/>
      <c r="AG182" s="291"/>
      <c r="AH182" s="153"/>
      <c r="AI182" s="116"/>
    </row>
    <row r="183" spans="1:35" ht="15" customHeight="1" x14ac:dyDescent="0.4">
      <c r="A183" s="292"/>
      <c r="B183" s="291"/>
      <c r="C183" s="291"/>
      <c r="D183" s="291"/>
      <c r="E183" s="291"/>
      <c r="F183" s="291"/>
      <c r="G183" s="291"/>
      <c r="H183" s="291"/>
      <c r="I183" s="291"/>
      <c r="J183" s="291"/>
      <c r="K183" s="291"/>
      <c r="L183" s="291"/>
      <c r="M183" s="291"/>
      <c r="N183" s="291"/>
      <c r="O183" s="291"/>
      <c r="P183" s="291"/>
      <c r="Q183" s="291"/>
      <c r="R183" s="291"/>
      <c r="S183" s="291"/>
      <c r="T183" s="291"/>
      <c r="U183" s="291"/>
      <c r="V183" s="291"/>
      <c r="W183" s="291"/>
      <c r="X183" s="291"/>
      <c r="Y183" s="291"/>
      <c r="Z183" s="291"/>
      <c r="AA183" s="291"/>
      <c r="AB183" s="291"/>
      <c r="AC183" s="291"/>
      <c r="AD183" s="291"/>
      <c r="AE183" s="291"/>
      <c r="AF183" s="291"/>
      <c r="AG183" s="291"/>
      <c r="AH183" s="153"/>
      <c r="AI183" s="116"/>
    </row>
    <row r="184" spans="1:35" ht="15" customHeight="1" x14ac:dyDescent="0.4">
      <c r="A184" s="292">
        <v>10</v>
      </c>
      <c r="B184" s="291" t="s">
        <v>318</v>
      </c>
      <c r="C184" s="291"/>
      <c r="D184" s="291"/>
      <c r="E184" s="291"/>
      <c r="F184" s="291"/>
      <c r="G184" s="291"/>
      <c r="H184" s="291"/>
      <c r="I184" s="291"/>
      <c r="J184" s="291"/>
      <c r="K184" s="291"/>
      <c r="L184" s="291"/>
      <c r="M184" s="291"/>
      <c r="N184" s="291"/>
      <c r="O184" s="291"/>
      <c r="P184" s="291"/>
      <c r="Q184" s="291"/>
      <c r="R184" s="291"/>
      <c r="S184" s="291"/>
      <c r="T184" s="291"/>
      <c r="U184" s="291"/>
      <c r="V184" s="291"/>
      <c r="W184" s="291"/>
      <c r="X184" s="291"/>
      <c r="Y184" s="291"/>
      <c r="Z184" s="291"/>
      <c r="AA184" s="291"/>
      <c r="AB184" s="291"/>
      <c r="AC184" s="291"/>
      <c r="AD184" s="291"/>
      <c r="AE184" s="291"/>
      <c r="AF184" s="291"/>
      <c r="AG184" s="291"/>
      <c r="AH184" s="153"/>
      <c r="AI184" s="116"/>
    </row>
    <row r="185" spans="1:35" ht="15" customHeight="1" x14ac:dyDescent="0.4">
      <c r="A185" s="292"/>
      <c r="B185" s="291"/>
      <c r="C185" s="291"/>
      <c r="D185" s="291"/>
      <c r="E185" s="291"/>
      <c r="F185" s="291"/>
      <c r="G185" s="291"/>
      <c r="H185" s="291"/>
      <c r="I185" s="291"/>
      <c r="J185" s="291"/>
      <c r="K185" s="291"/>
      <c r="L185" s="291"/>
      <c r="M185" s="291"/>
      <c r="N185" s="291"/>
      <c r="O185" s="291"/>
      <c r="P185" s="291"/>
      <c r="Q185" s="291"/>
      <c r="R185" s="291"/>
      <c r="S185" s="291"/>
      <c r="T185" s="291"/>
      <c r="U185" s="291"/>
      <c r="V185" s="291"/>
      <c r="W185" s="291"/>
      <c r="X185" s="291"/>
      <c r="Y185" s="291"/>
      <c r="Z185" s="291"/>
      <c r="AA185" s="291"/>
      <c r="AB185" s="291"/>
      <c r="AC185" s="291"/>
      <c r="AD185" s="291"/>
      <c r="AE185" s="291"/>
      <c r="AF185" s="291"/>
      <c r="AG185" s="291"/>
      <c r="AH185" s="153"/>
      <c r="AI185" s="116"/>
    </row>
    <row r="186" spans="1:35" ht="15" customHeight="1" x14ac:dyDescent="0.4">
      <c r="A186" s="292">
        <v>11</v>
      </c>
      <c r="B186" s="291" t="s">
        <v>319</v>
      </c>
      <c r="C186" s="291"/>
      <c r="D186" s="291"/>
      <c r="E186" s="291"/>
      <c r="F186" s="291"/>
      <c r="G186" s="291"/>
      <c r="H186" s="291"/>
      <c r="I186" s="291"/>
      <c r="J186" s="291"/>
      <c r="K186" s="291"/>
      <c r="L186" s="291"/>
      <c r="M186" s="291"/>
      <c r="N186" s="291"/>
      <c r="O186" s="291"/>
      <c r="P186" s="291"/>
      <c r="Q186" s="291"/>
      <c r="R186" s="291"/>
      <c r="S186" s="291"/>
      <c r="T186" s="291"/>
      <c r="U186" s="291"/>
      <c r="V186" s="291"/>
      <c r="W186" s="291"/>
      <c r="X186" s="291"/>
      <c r="Y186" s="291"/>
      <c r="Z186" s="291"/>
      <c r="AA186" s="291"/>
      <c r="AB186" s="291"/>
      <c r="AC186" s="291"/>
      <c r="AD186" s="291"/>
      <c r="AE186" s="291"/>
      <c r="AF186" s="291"/>
      <c r="AG186" s="291"/>
      <c r="AH186" s="153"/>
      <c r="AI186" s="116"/>
    </row>
    <row r="187" spans="1:35" ht="15" customHeight="1" x14ac:dyDescent="0.4">
      <c r="A187" s="292"/>
      <c r="B187" s="291"/>
      <c r="C187" s="291"/>
      <c r="D187" s="291"/>
      <c r="E187" s="291"/>
      <c r="F187" s="291"/>
      <c r="G187" s="291"/>
      <c r="H187" s="291"/>
      <c r="I187" s="291"/>
      <c r="J187" s="291"/>
      <c r="K187" s="291"/>
      <c r="L187" s="291"/>
      <c r="M187" s="291"/>
      <c r="N187" s="291"/>
      <c r="O187" s="291"/>
      <c r="P187" s="291"/>
      <c r="Q187" s="291"/>
      <c r="R187" s="291"/>
      <c r="S187" s="291"/>
      <c r="T187" s="291"/>
      <c r="U187" s="291"/>
      <c r="V187" s="291"/>
      <c r="W187" s="291"/>
      <c r="X187" s="291"/>
      <c r="Y187" s="291"/>
      <c r="Z187" s="291"/>
      <c r="AA187" s="291"/>
      <c r="AB187" s="291"/>
      <c r="AC187" s="291"/>
      <c r="AD187" s="291"/>
      <c r="AE187" s="291"/>
      <c r="AF187" s="291"/>
      <c r="AG187" s="291"/>
      <c r="AH187" s="153"/>
      <c r="AI187" s="116"/>
    </row>
    <row r="188" spans="1:35" ht="15" customHeight="1" x14ac:dyDescent="0.4">
      <c r="A188" s="153" t="s">
        <v>123</v>
      </c>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c r="AA188" s="153"/>
      <c r="AB188" s="153"/>
      <c r="AC188" s="153"/>
      <c r="AD188" s="153"/>
      <c r="AE188" s="153"/>
      <c r="AF188" s="153"/>
      <c r="AG188" s="153"/>
      <c r="AH188" s="116"/>
      <c r="AI188" s="116"/>
    </row>
    <row r="189" spans="1:35" ht="15" customHeight="1" x14ac:dyDescent="0.4">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c r="AG189" s="153"/>
      <c r="AH189" s="116"/>
      <c r="AI189" s="116"/>
    </row>
    <row r="190" spans="1:35" ht="15" customHeight="1" x14ac:dyDescent="0.4">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c r="AA190" s="153"/>
      <c r="AB190" s="153"/>
      <c r="AC190" s="153"/>
      <c r="AD190" s="153"/>
      <c r="AE190" s="153"/>
      <c r="AF190" s="153"/>
      <c r="AG190" s="153"/>
      <c r="AH190" s="116"/>
      <c r="AI190" s="116"/>
    </row>
    <row r="191" spans="1:35" ht="15" customHeight="1" x14ac:dyDescent="0.4">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c r="AA191" s="153"/>
      <c r="AB191" s="153"/>
      <c r="AC191" s="153"/>
      <c r="AD191" s="153"/>
      <c r="AE191" s="153"/>
      <c r="AF191" s="153"/>
      <c r="AG191" s="153"/>
      <c r="AH191" s="116"/>
      <c r="AI191" s="116"/>
    </row>
    <row r="192" spans="1:35" ht="15" customHeight="1" x14ac:dyDescent="0.4">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c r="AA192" s="153"/>
      <c r="AB192" s="153"/>
      <c r="AC192" s="153"/>
      <c r="AD192" s="153"/>
      <c r="AE192" s="153"/>
      <c r="AF192" s="153"/>
      <c r="AG192" s="153"/>
      <c r="AH192" s="116"/>
      <c r="AI192" s="116"/>
    </row>
    <row r="193" spans="1:70" ht="15" customHeight="1" x14ac:dyDescent="0.4">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c r="AG193" s="153"/>
      <c r="AH193" s="116"/>
      <c r="AI193" s="116"/>
    </row>
    <row r="194" spans="1:70" ht="16.149999999999999" customHeight="1" x14ac:dyDescent="0.4">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c r="AG194" s="153"/>
      <c r="AH194" s="116"/>
      <c r="AI194" s="116"/>
    </row>
    <row r="195" spans="1:70" ht="16.149999999999999" customHeight="1" x14ac:dyDescent="0.4">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c r="AG195" s="153"/>
      <c r="AH195" s="116"/>
      <c r="AI195" s="116"/>
    </row>
    <row r="196" spans="1:70" ht="16.149999999999999" customHeight="1" x14ac:dyDescent="0.4"/>
    <row r="199" spans="1:70" ht="16.149999999999999" customHeight="1" x14ac:dyDescent="0.4"/>
    <row r="200" spans="1:70" ht="16.149999999999999" customHeight="1" x14ac:dyDescent="0.4"/>
    <row r="201" spans="1:70" ht="16.149999999999999" customHeight="1" x14ac:dyDescent="0.4"/>
    <row r="203" spans="1:70" ht="15" customHeight="1" x14ac:dyDescent="0.4">
      <c r="AM203" s="60"/>
      <c r="AN203" s="60"/>
      <c r="AO203" s="60"/>
      <c r="AP203" s="60"/>
      <c r="AQ203" s="60"/>
      <c r="AR203" s="60"/>
      <c r="AS203" s="60"/>
      <c r="AT203" s="60"/>
      <c r="AU203" s="60"/>
      <c r="AV203" s="60"/>
      <c r="AW203" s="60"/>
      <c r="AX203" s="60"/>
      <c r="AY203" s="60"/>
      <c r="AZ203" s="60"/>
      <c r="BA203" s="60"/>
      <c r="BB203" s="60"/>
      <c r="BC203" s="60"/>
      <c r="BD203" s="60"/>
      <c r="BE203" s="60"/>
      <c r="BF203" s="60"/>
      <c r="BG203" s="60"/>
      <c r="BH203" s="60"/>
      <c r="BI203" s="60"/>
      <c r="BJ203" s="60"/>
      <c r="BK203" s="60"/>
      <c r="BL203" s="60"/>
      <c r="BM203" s="60"/>
      <c r="BN203" s="60"/>
      <c r="BO203" s="60"/>
      <c r="BP203" s="60"/>
      <c r="BQ203" s="60"/>
      <c r="BR203" s="60"/>
    </row>
    <row r="204" spans="1:70" ht="15" customHeight="1" x14ac:dyDescent="0.4">
      <c r="AL204" s="60"/>
      <c r="AM204" s="60"/>
      <c r="AN204" s="60"/>
      <c r="AO204" s="60"/>
      <c r="AP204" s="60"/>
      <c r="AQ204" s="60"/>
      <c r="AR204" s="60"/>
      <c r="AS204" s="60"/>
      <c r="AT204" s="60"/>
      <c r="AU204" s="60"/>
      <c r="AV204" s="60"/>
      <c r="AW204" s="60"/>
      <c r="AX204" s="60"/>
      <c r="AY204" s="60"/>
      <c r="AZ204" s="60"/>
      <c r="BA204" s="60"/>
      <c r="BB204" s="60"/>
      <c r="BC204" s="60"/>
      <c r="BD204" s="60"/>
      <c r="BE204" s="60"/>
      <c r="BF204" s="60"/>
      <c r="BG204" s="60"/>
      <c r="BH204" s="60"/>
      <c r="BI204" s="60"/>
      <c r="BJ204" s="60"/>
      <c r="BK204" s="60"/>
      <c r="BL204" s="60"/>
      <c r="BM204" s="60"/>
      <c r="BN204" s="60"/>
      <c r="BO204" s="60"/>
      <c r="BP204" s="60"/>
      <c r="BQ204" s="60"/>
      <c r="BR204" s="60"/>
    </row>
    <row r="205" spans="1:70" ht="15" customHeight="1" x14ac:dyDescent="0.4">
      <c r="AL205" s="60"/>
      <c r="AM205" s="60"/>
      <c r="AN205" s="60"/>
      <c r="AO205" s="60"/>
      <c r="AP205" s="60"/>
      <c r="AQ205" s="60"/>
      <c r="AR205" s="60"/>
      <c r="AS205" s="60"/>
      <c r="AT205" s="60"/>
      <c r="AU205" s="60"/>
      <c r="AV205" s="60"/>
      <c r="AW205" s="60"/>
      <c r="AX205" s="60"/>
      <c r="AY205" s="60"/>
      <c r="AZ205" s="60"/>
      <c r="BA205" s="60"/>
      <c r="BB205" s="60"/>
      <c r="BC205" s="60"/>
      <c r="BD205" s="60"/>
      <c r="BE205" s="60"/>
      <c r="BF205" s="60"/>
      <c r="BG205" s="60"/>
      <c r="BH205" s="60"/>
      <c r="BI205" s="60"/>
      <c r="BJ205" s="60"/>
      <c r="BK205" s="60"/>
      <c r="BL205" s="60"/>
      <c r="BM205" s="60"/>
      <c r="BN205" s="60"/>
      <c r="BO205" s="60"/>
      <c r="BP205" s="60"/>
      <c r="BQ205" s="60"/>
      <c r="BR205" s="60"/>
    </row>
    <row r="206" spans="1:70" ht="15" customHeight="1" x14ac:dyDescent="0.4">
      <c r="AL206" s="60"/>
      <c r="AM206" s="60"/>
      <c r="AN206" s="60"/>
      <c r="AO206" s="60"/>
      <c r="AP206" s="60"/>
      <c r="AQ206" s="60"/>
      <c r="AR206" s="60"/>
      <c r="AS206" s="60"/>
      <c r="AT206" s="60"/>
      <c r="AU206" s="60"/>
      <c r="AV206" s="60"/>
      <c r="AW206" s="60"/>
      <c r="AX206" s="60"/>
      <c r="AY206" s="60"/>
      <c r="AZ206" s="60"/>
      <c r="BA206" s="60"/>
      <c r="BB206" s="60"/>
      <c r="BC206" s="60"/>
      <c r="BD206" s="60"/>
      <c r="BE206" s="60"/>
      <c r="BF206" s="60"/>
      <c r="BG206" s="60"/>
      <c r="BH206" s="60"/>
      <c r="BI206" s="60"/>
      <c r="BJ206" s="60"/>
      <c r="BK206" s="60"/>
      <c r="BL206" s="60"/>
      <c r="BM206" s="60"/>
      <c r="BN206" s="60"/>
      <c r="BO206" s="60"/>
      <c r="BP206" s="60"/>
      <c r="BQ206" s="60"/>
      <c r="BR206" s="60"/>
    </row>
    <row r="207" spans="1:70" ht="15" customHeight="1" x14ac:dyDescent="0.4">
      <c r="AL207" s="60"/>
      <c r="AM207" s="60"/>
      <c r="AN207" s="60"/>
      <c r="AO207" s="60"/>
      <c r="AP207" s="60"/>
      <c r="AQ207" s="60"/>
      <c r="AR207" s="60"/>
      <c r="AS207" s="60"/>
      <c r="AT207" s="60"/>
      <c r="AU207" s="60"/>
      <c r="AV207" s="60"/>
      <c r="AW207" s="60"/>
      <c r="AX207" s="60"/>
      <c r="AY207" s="60"/>
      <c r="AZ207" s="60"/>
      <c r="BA207" s="60"/>
      <c r="BB207" s="60"/>
      <c r="BC207" s="60"/>
      <c r="BD207" s="60"/>
      <c r="BE207" s="60"/>
      <c r="BF207" s="60"/>
      <c r="BG207" s="60"/>
      <c r="BH207" s="60"/>
      <c r="BI207" s="60"/>
      <c r="BJ207" s="60"/>
      <c r="BK207" s="60"/>
      <c r="BL207" s="60"/>
      <c r="BM207" s="60"/>
      <c r="BN207" s="60"/>
      <c r="BO207" s="60"/>
      <c r="BP207" s="60"/>
      <c r="BQ207" s="60"/>
      <c r="BR207" s="60"/>
    </row>
    <row r="208" spans="1:70" ht="15" customHeight="1" x14ac:dyDescent="0.4">
      <c r="AL208" s="60"/>
      <c r="AM208" s="60"/>
      <c r="AN208" s="60"/>
      <c r="AO208" s="60"/>
      <c r="AP208" s="60"/>
      <c r="AQ208" s="60"/>
      <c r="AR208" s="60"/>
      <c r="AS208" s="60"/>
      <c r="AT208" s="60"/>
      <c r="AU208" s="60"/>
      <c r="AV208" s="60"/>
      <c r="AW208" s="60"/>
      <c r="AX208" s="60"/>
      <c r="AY208" s="60"/>
      <c r="AZ208" s="60"/>
      <c r="BA208" s="60"/>
      <c r="BB208" s="60"/>
      <c r="BC208" s="60"/>
      <c r="BD208" s="60"/>
      <c r="BE208" s="60"/>
      <c r="BF208" s="60"/>
      <c r="BG208" s="60"/>
      <c r="BH208" s="60"/>
      <c r="BI208" s="60"/>
      <c r="BJ208" s="60"/>
      <c r="BK208" s="60"/>
      <c r="BL208" s="60"/>
      <c r="BM208" s="60"/>
      <c r="BN208" s="60"/>
      <c r="BO208" s="60"/>
      <c r="BP208" s="60"/>
      <c r="BQ208" s="60"/>
      <c r="BR208" s="60"/>
    </row>
    <row r="209" spans="38:70" ht="15" customHeight="1" x14ac:dyDescent="0.4">
      <c r="AL209" s="60"/>
      <c r="AM209" s="60"/>
      <c r="AN209" s="60"/>
      <c r="AO209" s="60"/>
      <c r="AP209" s="60"/>
      <c r="AQ209" s="60"/>
      <c r="AR209" s="60"/>
      <c r="AS209" s="60"/>
      <c r="AT209" s="60"/>
      <c r="AU209" s="60"/>
      <c r="AV209" s="60"/>
      <c r="AW209" s="60"/>
      <c r="AX209" s="60"/>
      <c r="AY209" s="60"/>
      <c r="AZ209" s="60"/>
      <c r="BA209" s="60"/>
      <c r="BB209" s="60"/>
      <c r="BC209" s="60"/>
      <c r="BD209" s="60"/>
      <c r="BE209" s="60"/>
      <c r="BF209" s="60"/>
      <c r="BG209" s="60"/>
      <c r="BH209" s="60"/>
      <c r="BI209" s="60"/>
      <c r="BJ209" s="60"/>
      <c r="BK209" s="60"/>
      <c r="BL209" s="60"/>
      <c r="BM209" s="60"/>
      <c r="BN209" s="60"/>
      <c r="BO209" s="60"/>
      <c r="BP209" s="60"/>
      <c r="BQ209" s="60"/>
      <c r="BR209" s="60"/>
    </row>
    <row r="210" spans="38:70" ht="15" customHeight="1" x14ac:dyDescent="0.4">
      <c r="AL210" s="60"/>
      <c r="AM210" s="60"/>
      <c r="AN210" s="60"/>
      <c r="AO210" s="60"/>
      <c r="AP210" s="60"/>
      <c r="AQ210" s="60"/>
      <c r="AR210" s="60"/>
      <c r="AS210" s="60"/>
      <c r="AT210" s="60"/>
      <c r="AU210" s="60"/>
      <c r="AV210" s="60"/>
      <c r="AW210" s="60"/>
      <c r="AX210" s="60"/>
      <c r="AY210" s="60"/>
      <c r="AZ210" s="60"/>
      <c r="BA210" s="60"/>
      <c r="BB210" s="60"/>
      <c r="BC210" s="60"/>
      <c r="BD210" s="60"/>
      <c r="BE210" s="60"/>
      <c r="BF210" s="60"/>
      <c r="BG210" s="60"/>
      <c r="BH210" s="60"/>
      <c r="BI210" s="60"/>
      <c r="BJ210" s="60"/>
      <c r="BK210" s="60"/>
      <c r="BL210" s="60"/>
      <c r="BM210" s="60"/>
      <c r="BN210" s="60"/>
      <c r="BO210" s="60"/>
      <c r="BP210" s="60"/>
      <c r="BQ210" s="60"/>
      <c r="BR210" s="60"/>
    </row>
    <row r="211" spans="38:70" ht="15" customHeight="1" x14ac:dyDescent="0.4">
      <c r="AL211" s="60"/>
      <c r="AM211" s="60"/>
      <c r="AN211" s="60"/>
      <c r="AO211" s="60"/>
      <c r="AP211" s="60"/>
      <c r="AQ211" s="60"/>
      <c r="AR211" s="60"/>
      <c r="AS211" s="60"/>
      <c r="AT211" s="60"/>
      <c r="AU211" s="60"/>
      <c r="AV211" s="60"/>
      <c r="AW211" s="60"/>
      <c r="AX211" s="60"/>
      <c r="AY211" s="60"/>
      <c r="AZ211" s="60"/>
      <c r="BA211" s="60"/>
      <c r="BB211" s="60"/>
      <c r="BC211" s="60"/>
      <c r="BD211" s="60"/>
      <c r="BE211" s="60"/>
      <c r="BF211" s="60"/>
      <c r="BG211" s="60"/>
      <c r="BH211" s="60"/>
      <c r="BI211" s="60"/>
      <c r="BJ211" s="60"/>
      <c r="BK211" s="60"/>
      <c r="BL211" s="60"/>
      <c r="BM211" s="60"/>
      <c r="BN211" s="60"/>
      <c r="BO211" s="60"/>
      <c r="BP211" s="60"/>
      <c r="BQ211" s="60"/>
      <c r="BR211" s="60"/>
    </row>
    <row r="212" spans="38:70" ht="15" customHeight="1" x14ac:dyDescent="0.4">
      <c r="AL212" s="60"/>
      <c r="AM212" s="60"/>
      <c r="AN212" s="60"/>
      <c r="AO212" s="60"/>
      <c r="AP212" s="60"/>
      <c r="AQ212" s="60"/>
      <c r="AR212" s="60"/>
      <c r="AS212" s="60"/>
      <c r="AT212" s="60"/>
      <c r="AU212" s="60"/>
      <c r="AV212" s="60"/>
      <c r="AW212" s="60"/>
      <c r="AX212" s="60"/>
      <c r="AY212" s="60"/>
      <c r="AZ212" s="60"/>
      <c r="BA212" s="60"/>
      <c r="BB212" s="60"/>
      <c r="BC212" s="60"/>
      <c r="BD212" s="60"/>
      <c r="BE212" s="60"/>
      <c r="BF212" s="60"/>
      <c r="BG212" s="60"/>
      <c r="BH212" s="60"/>
      <c r="BI212" s="60"/>
      <c r="BJ212" s="60"/>
      <c r="BK212" s="60"/>
      <c r="BL212" s="60"/>
      <c r="BM212" s="60"/>
      <c r="BN212" s="60"/>
      <c r="BO212" s="60"/>
      <c r="BP212" s="60"/>
      <c r="BQ212" s="60"/>
      <c r="BR212" s="60"/>
    </row>
    <row r="213" spans="38:70" ht="15" customHeight="1" x14ac:dyDescent="0.4">
      <c r="AL213" s="52"/>
      <c r="AM213" s="53"/>
      <c r="AN213" s="52"/>
      <c r="AO213" s="52"/>
      <c r="AP213" s="52"/>
      <c r="AQ213" s="52"/>
      <c r="AR213" s="52"/>
      <c r="AS213" s="52"/>
      <c r="AT213" s="52"/>
      <c r="AU213" s="52"/>
      <c r="AV213" s="52"/>
      <c r="AW213" s="52"/>
      <c r="AX213" s="52"/>
      <c r="AY213" s="52"/>
      <c r="AZ213" s="52"/>
      <c r="BA213" s="52"/>
      <c r="BB213" s="52"/>
      <c r="BC213" s="52"/>
      <c r="BD213" s="52"/>
      <c r="BE213" s="52"/>
      <c r="BF213" s="52"/>
      <c r="BG213" s="52"/>
      <c r="BH213" s="52"/>
      <c r="BI213" s="52"/>
      <c r="BJ213" s="52"/>
      <c r="BK213" s="52"/>
      <c r="BL213" s="52"/>
      <c r="BM213" s="52"/>
      <c r="BN213" s="52"/>
      <c r="BO213" s="52"/>
      <c r="BP213" s="52"/>
      <c r="BQ213" s="52"/>
      <c r="BR213" s="52"/>
    </row>
    <row r="214" spans="38:70" ht="15" customHeight="1" x14ac:dyDescent="0.4">
      <c r="AL214" s="53"/>
      <c r="AM214" s="53"/>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c r="BK214" s="52"/>
      <c r="BL214" s="52"/>
      <c r="BM214" s="52"/>
      <c r="BN214" s="52"/>
      <c r="BO214" s="52"/>
      <c r="BP214" s="52"/>
      <c r="BQ214" s="52"/>
      <c r="BR214" s="52"/>
    </row>
    <row r="215" spans="38:70" ht="15" customHeight="1" x14ac:dyDescent="0.4">
      <c r="AL215" s="53"/>
      <c r="AM215" s="53"/>
      <c r="AN215" s="52"/>
      <c r="AO215" s="52"/>
      <c r="AP215" s="52"/>
      <c r="AQ215" s="52"/>
      <c r="AR215" s="52"/>
      <c r="AS215" s="52"/>
      <c r="AT215" s="52"/>
      <c r="AU215" s="52"/>
      <c r="AV215" s="52"/>
      <c r="AW215" s="52"/>
      <c r="AX215" s="52"/>
      <c r="AY215" s="52"/>
      <c r="AZ215" s="52"/>
      <c r="BA215" s="52"/>
      <c r="BB215" s="52"/>
      <c r="BC215" s="52"/>
      <c r="BD215" s="52"/>
      <c r="BE215" s="52"/>
      <c r="BF215" s="52"/>
      <c r="BG215" s="52"/>
      <c r="BH215" s="52"/>
      <c r="BI215" s="52"/>
      <c r="BJ215" s="52"/>
      <c r="BK215" s="52"/>
      <c r="BL215" s="52"/>
      <c r="BM215" s="52"/>
      <c r="BN215" s="52"/>
      <c r="BO215" s="52"/>
      <c r="BP215" s="52"/>
      <c r="BQ215" s="52"/>
      <c r="BR215" s="52"/>
    </row>
    <row r="216" spans="38:70" ht="15" customHeight="1" x14ac:dyDescent="0.4">
      <c r="AL216" s="53"/>
      <c r="AM216" s="53"/>
      <c r="AN216" s="52"/>
      <c r="AO216" s="52"/>
      <c r="AP216" s="52"/>
      <c r="AQ216" s="52"/>
      <c r="AR216" s="52"/>
      <c r="AS216" s="52"/>
      <c r="AT216" s="52"/>
      <c r="AU216" s="52"/>
      <c r="AV216" s="52"/>
      <c r="AW216" s="52"/>
      <c r="AX216" s="52"/>
      <c r="AY216" s="52"/>
      <c r="AZ216" s="52"/>
      <c r="BA216" s="52"/>
      <c r="BB216" s="52"/>
      <c r="BC216" s="52"/>
      <c r="BD216" s="52"/>
      <c r="BE216" s="52"/>
      <c r="BF216" s="52"/>
      <c r="BG216" s="52"/>
      <c r="BH216" s="52"/>
      <c r="BI216" s="52"/>
      <c r="BJ216" s="52"/>
      <c r="BK216" s="52"/>
      <c r="BL216" s="52"/>
      <c r="BM216" s="52"/>
      <c r="BN216" s="52"/>
      <c r="BO216" s="52"/>
      <c r="BP216" s="52"/>
      <c r="BQ216" s="52"/>
      <c r="BR216" s="52"/>
    </row>
    <row r="217" spans="38:70" ht="15" customHeight="1" x14ac:dyDescent="0.4">
      <c r="AL217" s="53"/>
      <c r="AM217" s="53"/>
      <c r="AN217" s="52"/>
      <c r="AO217" s="52"/>
      <c r="AP217" s="52"/>
      <c r="AQ217" s="52"/>
      <c r="AR217" s="52"/>
      <c r="AS217" s="52"/>
      <c r="AT217" s="52"/>
      <c r="AU217" s="52"/>
      <c r="AV217" s="52"/>
      <c r="AW217" s="52"/>
      <c r="AX217" s="52"/>
      <c r="AY217" s="52"/>
      <c r="AZ217" s="52"/>
      <c r="BA217" s="52"/>
      <c r="BB217" s="52"/>
      <c r="BC217" s="52"/>
      <c r="BD217" s="52"/>
      <c r="BE217" s="52"/>
      <c r="BF217" s="52"/>
      <c r="BG217" s="52"/>
      <c r="BH217" s="52"/>
      <c r="BI217" s="52"/>
      <c r="BJ217" s="52"/>
      <c r="BK217" s="52"/>
      <c r="BL217" s="52"/>
      <c r="BM217" s="52"/>
      <c r="BN217" s="52"/>
      <c r="BO217" s="52"/>
      <c r="BP217" s="52"/>
      <c r="BQ217" s="52"/>
      <c r="BR217" s="52"/>
    </row>
    <row r="218" spans="38:70" ht="15" customHeight="1" x14ac:dyDescent="0.4">
      <c r="AL218" s="53"/>
      <c r="AM218" s="53"/>
      <c r="AN218" s="52"/>
      <c r="AO218" s="52"/>
      <c r="AP218" s="52"/>
      <c r="AQ218" s="52"/>
      <c r="AR218" s="52"/>
      <c r="AS218" s="52"/>
      <c r="AT218" s="52"/>
      <c r="AU218" s="52"/>
      <c r="AV218" s="52"/>
      <c r="AW218" s="52"/>
      <c r="AX218" s="52"/>
      <c r="AY218" s="52"/>
      <c r="AZ218" s="52"/>
      <c r="BA218" s="52"/>
      <c r="BB218" s="52"/>
      <c r="BC218" s="52"/>
      <c r="BD218" s="52"/>
      <c r="BE218" s="52"/>
      <c r="BF218" s="52"/>
      <c r="BG218" s="52"/>
      <c r="BH218" s="52"/>
      <c r="BI218" s="52"/>
      <c r="BJ218" s="52"/>
      <c r="BK218" s="52"/>
      <c r="BL218" s="52"/>
      <c r="BM218" s="52"/>
      <c r="BN218" s="52"/>
      <c r="BO218" s="52"/>
      <c r="BP218" s="52"/>
      <c r="BQ218" s="52"/>
      <c r="BR218" s="52"/>
    </row>
    <row r="219" spans="38:70" ht="15" customHeight="1" x14ac:dyDescent="0.4">
      <c r="AL219" s="52"/>
      <c r="AM219" s="53"/>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c r="BK219" s="52"/>
      <c r="BL219" s="52"/>
      <c r="BM219" s="52"/>
      <c r="BN219" s="52"/>
      <c r="BO219" s="52"/>
      <c r="BP219" s="52"/>
      <c r="BQ219" s="52"/>
      <c r="BR219" s="52"/>
    </row>
    <row r="220" spans="38:70" ht="15" customHeight="1" x14ac:dyDescent="0.4">
      <c r="AL220" s="52"/>
      <c r="AM220" s="53"/>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c r="BK220" s="52"/>
      <c r="BL220" s="52"/>
      <c r="BM220" s="52"/>
      <c r="BN220" s="52"/>
      <c r="BO220" s="52"/>
      <c r="BP220" s="52"/>
      <c r="BQ220" s="52"/>
      <c r="BR220" s="52"/>
    </row>
    <row r="221" spans="38:70" ht="15" customHeight="1" x14ac:dyDescent="0.4">
      <c r="AL221" s="52"/>
      <c r="AM221" s="53"/>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c r="BK221" s="52"/>
      <c r="BL221" s="52"/>
      <c r="BM221" s="52"/>
      <c r="BN221" s="52"/>
      <c r="BO221" s="52"/>
      <c r="BP221" s="52"/>
      <c r="BQ221" s="52"/>
      <c r="BR221" s="52"/>
    </row>
    <row r="222" spans="38:70" ht="15" customHeight="1" x14ac:dyDescent="0.4">
      <c r="AL222" s="53"/>
      <c r="AM222" s="53"/>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c r="BK222" s="52"/>
      <c r="BL222" s="52"/>
      <c r="BM222" s="52"/>
      <c r="BN222" s="52"/>
      <c r="BO222" s="52"/>
      <c r="BP222" s="52"/>
      <c r="BQ222" s="52"/>
      <c r="BR222" s="52"/>
    </row>
    <row r="223" spans="38:70" ht="15" customHeight="1" x14ac:dyDescent="0.4">
      <c r="AL223" s="52"/>
      <c r="AM223" s="53"/>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c r="BL223" s="52"/>
      <c r="BM223" s="52"/>
      <c r="BN223" s="52"/>
      <c r="BO223" s="52"/>
      <c r="BP223" s="52"/>
      <c r="BQ223" s="52"/>
      <c r="BR223" s="52"/>
    </row>
    <row r="224" spans="38:70" ht="15" customHeight="1" x14ac:dyDescent="0.4">
      <c r="AL224" s="52"/>
      <c r="AM224" s="53"/>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c r="BK224" s="52"/>
      <c r="BL224" s="52"/>
      <c r="BM224" s="52"/>
      <c r="BN224" s="52"/>
      <c r="BO224" s="52"/>
      <c r="BP224" s="52"/>
      <c r="BQ224" s="52"/>
      <c r="BR224" s="52"/>
    </row>
    <row r="225" spans="38:70" ht="15" customHeight="1" x14ac:dyDescent="0.4">
      <c r="AL225" s="53"/>
      <c r="AM225" s="53"/>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c r="BL225" s="52"/>
      <c r="BM225" s="52"/>
      <c r="BN225" s="52"/>
      <c r="BO225" s="52"/>
      <c r="BP225" s="52"/>
      <c r="BQ225" s="52"/>
      <c r="BR225" s="52"/>
    </row>
    <row r="226" spans="38:70" ht="15" customHeight="1" x14ac:dyDescent="0.4">
      <c r="AL226" s="52"/>
      <c r="AM226" s="53"/>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c r="BK226" s="52"/>
      <c r="BL226" s="52"/>
      <c r="BM226" s="52"/>
      <c r="BN226" s="52"/>
      <c r="BO226" s="52"/>
      <c r="BP226" s="52"/>
      <c r="BQ226" s="52"/>
      <c r="BR226" s="52"/>
    </row>
  </sheetData>
  <sheetProtection algorithmName="SHA-512" hashValue="jsv15uhkG61q0BtOxdXIYSPgijgEGuyMxJMin+xNEE8xQ968N3nrFwovnozDV0VD/LFvM57aEeyloQ8OdyisMQ==" saltValue="cSMpwSBGPO3/usIOrKhVrg==" spinCount="100000" sheet="1" objects="1" scenarios="1"/>
  <mergeCells count="134">
    <mergeCell ref="A186:A187"/>
    <mergeCell ref="B186:AG187"/>
    <mergeCell ref="A147:AG148"/>
    <mergeCell ref="E150:F150"/>
    <mergeCell ref="H150:I150"/>
    <mergeCell ref="K150:L150"/>
    <mergeCell ref="T150:AF150"/>
    <mergeCell ref="AB35:AF35"/>
    <mergeCell ref="AB132:AF132"/>
    <mergeCell ref="AB133:AF133"/>
    <mergeCell ref="AA123:AG123"/>
    <mergeCell ref="AB125:AF125"/>
    <mergeCell ref="AB128:AF128"/>
    <mergeCell ref="AB113:AF113"/>
    <mergeCell ref="AB114:AF114"/>
    <mergeCell ref="AB115:AF115"/>
    <mergeCell ref="AA110:AG110"/>
    <mergeCell ref="AB103:AF103"/>
    <mergeCell ref="AA98:AG98"/>
    <mergeCell ref="B128:AA128"/>
    <mergeCell ref="AB92:AF92"/>
    <mergeCell ref="AB93:AF93"/>
    <mergeCell ref="AB111:AF111"/>
    <mergeCell ref="AB112:AF112"/>
    <mergeCell ref="L141:AF141"/>
    <mergeCell ref="C144:AF144"/>
    <mergeCell ref="AB129:AF129"/>
    <mergeCell ref="AB130:AF130"/>
    <mergeCell ref="AB134:AF134"/>
    <mergeCell ref="AB135:AF135"/>
    <mergeCell ref="AB136:AF136"/>
    <mergeCell ref="AB124:AF124"/>
    <mergeCell ref="AB126:AF126"/>
    <mergeCell ref="AB127:AF127"/>
    <mergeCell ref="AB84:AF84"/>
    <mergeCell ref="AB89:AF89"/>
    <mergeCell ref="AB90:AF90"/>
    <mergeCell ref="AB91:AF91"/>
    <mergeCell ref="AA86:AG86"/>
    <mergeCell ref="AB69:AF69"/>
    <mergeCell ref="AB70:AF70"/>
    <mergeCell ref="AB71:AF71"/>
    <mergeCell ref="AB72:AF72"/>
    <mergeCell ref="AB87:AF87"/>
    <mergeCell ref="AB88:AF88"/>
    <mergeCell ref="AB75:AF75"/>
    <mergeCell ref="AB76:AF76"/>
    <mergeCell ref="AB77:AF77"/>
    <mergeCell ref="AB78:AF78"/>
    <mergeCell ref="AB79:AF79"/>
    <mergeCell ref="AB80:AF80"/>
    <mergeCell ref="AB81:AF81"/>
    <mergeCell ref="AB82:AF82"/>
    <mergeCell ref="AB83:AF83"/>
    <mergeCell ref="AB65:AF65"/>
    <mergeCell ref="AB67:AF67"/>
    <mergeCell ref="AB37:AF37"/>
    <mergeCell ref="AB38:AF38"/>
    <mergeCell ref="AB39:AF39"/>
    <mergeCell ref="AB44:AF44"/>
    <mergeCell ref="AB45:AF45"/>
    <mergeCell ref="AB66:AF66"/>
    <mergeCell ref="AB68:AF68"/>
    <mergeCell ref="AB64:AF64"/>
    <mergeCell ref="AB33:AF33"/>
    <mergeCell ref="AB34:AF34"/>
    <mergeCell ref="AB46:AF46"/>
    <mergeCell ref="AB47:AF47"/>
    <mergeCell ref="AB48:AF48"/>
    <mergeCell ref="R35:V35"/>
    <mergeCell ref="AB63:AF63"/>
    <mergeCell ref="H13:I13"/>
    <mergeCell ref="O13:P13"/>
    <mergeCell ref="R13:S13"/>
    <mergeCell ref="V13:Y13"/>
    <mergeCell ref="AB36:AF36"/>
    <mergeCell ref="AB32:AF32"/>
    <mergeCell ref="B33:W33"/>
    <mergeCell ref="X25:Y25"/>
    <mergeCell ref="A2:AG2"/>
    <mergeCell ref="V4:AG4"/>
    <mergeCell ref="V5:AG5"/>
    <mergeCell ref="B9:C9"/>
    <mergeCell ref="D9:Z9"/>
    <mergeCell ref="B18:D18"/>
    <mergeCell ref="E18:F18"/>
    <mergeCell ref="H18:I18"/>
    <mergeCell ref="O18:P18"/>
    <mergeCell ref="R18:S18"/>
    <mergeCell ref="V18:Y18"/>
    <mergeCell ref="B10:C10"/>
    <mergeCell ref="D10:Z10"/>
    <mergeCell ref="B13:D13"/>
    <mergeCell ref="E13:F13"/>
    <mergeCell ref="J4:U4"/>
    <mergeCell ref="J5:U5"/>
    <mergeCell ref="B175:AG178"/>
    <mergeCell ref="B179:AG183"/>
    <mergeCell ref="B184:AG185"/>
    <mergeCell ref="A153:A155"/>
    <mergeCell ref="A156:A159"/>
    <mergeCell ref="A160:A161"/>
    <mergeCell ref="A165:A170"/>
    <mergeCell ref="A171:A172"/>
    <mergeCell ref="A173:A174"/>
    <mergeCell ref="A175:A178"/>
    <mergeCell ref="A179:A183"/>
    <mergeCell ref="A184:A185"/>
    <mergeCell ref="B153:AG155"/>
    <mergeCell ref="B156:AG159"/>
    <mergeCell ref="B160:AG161"/>
    <mergeCell ref="B165:AG170"/>
    <mergeCell ref="B171:AG172"/>
    <mergeCell ref="B173:AG174"/>
    <mergeCell ref="B162:AG164"/>
    <mergeCell ref="AB94:AF94"/>
    <mergeCell ref="AB95:AF95"/>
    <mergeCell ref="AB96:AF96"/>
    <mergeCell ref="AB99:AF99"/>
    <mergeCell ref="AB100:AF100"/>
    <mergeCell ref="AB101:AF101"/>
    <mergeCell ref="AB102:AF102"/>
    <mergeCell ref="AB104:AF104"/>
    <mergeCell ref="AB105:AF105"/>
    <mergeCell ref="AB106:AF106"/>
    <mergeCell ref="AB107:AF107"/>
    <mergeCell ref="AB108:AF108"/>
    <mergeCell ref="AB116:AF116"/>
    <mergeCell ref="AB117:AF117"/>
    <mergeCell ref="AB118:AF118"/>
    <mergeCell ref="AB119:AF119"/>
    <mergeCell ref="AB120:AF120"/>
    <mergeCell ref="B131:AA131"/>
    <mergeCell ref="AB131:AF131"/>
  </mergeCells>
  <phoneticPr fontId="1"/>
  <conditionalFormatting sqref="B34:AG36">
    <cfRule type="expression" dxfId="2" priority="1">
      <formula>$AH$25=FALSE</formula>
    </cfRule>
  </conditionalFormatting>
  <dataValidations count="1">
    <dataValidation type="list" allowBlank="1" showInputMessage="1" showErrorMessage="1" sqref="R13:S14 H13:I14 R18:S18 H18:I18" xr:uid="{5019C994-1548-4FEF-9961-0EDAFBA6922F}">
      <formula1>"   ,1,2,3,4,5,6,7,8,9,10,11,12"</formula1>
    </dataValidation>
  </dataValidations>
  <pageMargins left="0.25" right="0.25" top="0.75" bottom="0.75" header="0.3" footer="0.3"/>
  <pageSetup paperSize="9" fitToHeight="0" orientation="portrait" r:id="rId1"/>
  <rowBreaks count="4" manualBreakCount="4">
    <brk id="42" max="32" man="1"/>
    <brk id="85" max="32" man="1"/>
    <brk id="121" max="32" man="1"/>
    <brk id="15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138</xdr:row>
                    <xdr:rowOff>171450</xdr:rowOff>
                  </from>
                  <to>
                    <xdr:col>2</xdr:col>
                    <xdr:colOff>85725</xdr:colOff>
                    <xdr:row>139</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139</xdr:row>
                    <xdr:rowOff>180975</xdr:rowOff>
                  </from>
                  <to>
                    <xdr:col>2</xdr:col>
                    <xdr:colOff>85725</xdr:colOff>
                    <xdr:row>140</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138</xdr:row>
                    <xdr:rowOff>171450</xdr:rowOff>
                  </from>
                  <to>
                    <xdr:col>12</xdr:col>
                    <xdr:colOff>114300</xdr:colOff>
                    <xdr:row>139</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17" zoomScale="85" zoomScaleNormal="100" zoomScaleSheetLayoutView="85" zoomScalePageLayoutView="85" workbookViewId="0">
      <selection activeCell="AN7" sqref="AN7"/>
    </sheetView>
  </sheetViews>
  <sheetFormatPr defaultColWidth="8.75" defaultRowHeight="13.5" x14ac:dyDescent="0.4"/>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3" hidden="1" customWidth="1"/>
    <col min="35" max="40" width="2.75" style="3" customWidth="1"/>
    <col min="41" max="16384" width="8.75" style="3"/>
  </cols>
  <sheetData>
    <row r="1" spans="1:34" ht="16.149999999999999" customHeight="1" x14ac:dyDescent="0.4">
      <c r="A1" s="60" t="s">
        <v>391</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row>
    <row r="2" spans="1:34" ht="16.149999999999999" customHeight="1" x14ac:dyDescent="0.4">
      <c r="A2" s="293" t="s">
        <v>320</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row>
    <row r="3" spans="1:34" ht="7.15" customHeight="1" x14ac:dyDescent="0.4">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4" ht="16.350000000000001" customHeight="1" x14ac:dyDescent="0.4">
      <c r="A4" s="60"/>
      <c r="B4" s="60"/>
      <c r="C4" s="60"/>
      <c r="D4" s="60"/>
      <c r="E4" s="60"/>
      <c r="F4" s="60"/>
      <c r="G4" s="60"/>
      <c r="H4" s="60"/>
      <c r="I4" s="60"/>
      <c r="J4" s="307" t="s">
        <v>209</v>
      </c>
      <c r="K4" s="307"/>
      <c r="L4" s="307"/>
      <c r="M4" s="307"/>
      <c r="N4" s="307"/>
      <c r="O4" s="307"/>
      <c r="P4" s="307"/>
      <c r="Q4" s="307"/>
      <c r="R4" s="307"/>
      <c r="S4" s="307"/>
      <c r="T4" s="307"/>
      <c r="U4" s="308"/>
      <c r="V4" s="294">
        <f>訪問看護ステーションコード</f>
        <v>0</v>
      </c>
      <c r="W4" s="294"/>
      <c r="X4" s="294"/>
      <c r="Y4" s="294"/>
      <c r="Z4" s="294"/>
      <c r="AA4" s="294"/>
      <c r="AB4" s="294"/>
      <c r="AC4" s="294"/>
      <c r="AD4" s="294"/>
      <c r="AE4" s="294"/>
      <c r="AF4" s="294"/>
      <c r="AG4" s="295"/>
    </row>
    <row r="5" spans="1:34" ht="16.149999999999999" customHeight="1" x14ac:dyDescent="0.4">
      <c r="A5" s="60"/>
      <c r="B5" s="60"/>
      <c r="C5" s="60"/>
      <c r="D5" s="60"/>
      <c r="E5" s="60"/>
      <c r="F5" s="60"/>
      <c r="G5" s="60"/>
      <c r="H5" s="60"/>
      <c r="I5" s="60"/>
      <c r="J5" s="309" t="s">
        <v>207</v>
      </c>
      <c r="K5" s="309"/>
      <c r="L5" s="309"/>
      <c r="M5" s="309"/>
      <c r="N5" s="309"/>
      <c r="O5" s="309"/>
      <c r="P5" s="309"/>
      <c r="Q5" s="309"/>
      <c r="R5" s="309"/>
      <c r="S5" s="309"/>
      <c r="T5" s="309"/>
      <c r="U5" s="310"/>
      <c r="V5" s="296">
        <f>訪問看護ステーション名</f>
        <v>0</v>
      </c>
      <c r="W5" s="296"/>
      <c r="X5" s="296"/>
      <c r="Y5" s="296"/>
      <c r="Z5" s="296"/>
      <c r="AA5" s="296"/>
      <c r="AB5" s="296"/>
      <c r="AC5" s="296"/>
      <c r="AD5" s="296"/>
      <c r="AE5" s="296"/>
      <c r="AF5" s="296"/>
      <c r="AG5" s="297"/>
    </row>
    <row r="6" spans="1:34" ht="16.149999999999999" customHeight="1" x14ac:dyDescent="0.4">
      <c r="A6" s="60"/>
      <c r="B6" s="60"/>
      <c r="C6" s="60"/>
      <c r="D6" s="60"/>
      <c r="E6" s="60"/>
      <c r="F6" s="60"/>
      <c r="G6" s="60"/>
      <c r="H6" s="60"/>
      <c r="I6" s="60"/>
      <c r="J6" s="60"/>
      <c r="K6" s="60"/>
      <c r="L6" s="60"/>
      <c r="M6" s="60"/>
      <c r="N6" s="60"/>
      <c r="O6" s="60"/>
      <c r="P6" s="60"/>
      <c r="Q6" s="60"/>
      <c r="R6" s="60"/>
      <c r="S6" s="60"/>
      <c r="T6" s="60"/>
      <c r="U6" s="60"/>
      <c r="V6" s="60"/>
      <c r="W6" s="60"/>
      <c r="X6" s="98"/>
      <c r="Y6" s="98"/>
      <c r="Z6" s="98"/>
      <c r="AA6" s="98"/>
      <c r="AB6" s="98"/>
      <c r="AC6" s="98"/>
      <c r="AD6" s="98"/>
      <c r="AE6" s="98"/>
      <c r="AF6" s="98"/>
      <c r="AG6" s="98"/>
    </row>
    <row r="7" spans="1:34" ht="16.149999999999999" customHeight="1" thickBot="1" x14ac:dyDescent="0.45">
      <c r="A7" s="1" t="s">
        <v>101</v>
      </c>
      <c r="B7" s="1"/>
      <c r="C7" s="60"/>
      <c r="D7" s="60"/>
      <c r="E7" s="60"/>
      <c r="F7" s="60"/>
      <c r="G7" s="60"/>
      <c r="H7" s="60"/>
      <c r="I7" s="60"/>
      <c r="J7" s="60"/>
      <c r="K7" s="60"/>
      <c r="L7" s="60"/>
      <c r="M7" s="60"/>
      <c r="N7" s="60"/>
      <c r="O7" s="60"/>
      <c r="P7" s="60"/>
      <c r="Q7" s="60"/>
      <c r="R7" s="60"/>
      <c r="S7" s="60"/>
      <c r="T7" s="60"/>
      <c r="U7" s="60"/>
      <c r="V7" s="60"/>
      <c r="W7" s="60"/>
      <c r="X7" s="101"/>
      <c r="Y7" s="101"/>
      <c r="Z7" s="101"/>
      <c r="AA7" s="101"/>
      <c r="AB7" s="101"/>
      <c r="AC7" s="101"/>
      <c r="AD7" s="101"/>
      <c r="AE7" s="101"/>
      <c r="AF7" s="101"/>
      <c r="AG7" s="101"/>
    </row>
    <row r="8" spans="1:34" ht="16.149999999999999" customHeight="1" thickBot="1" x14ac:dyDescent="0.45">
      <c r="A8" s="21" t="s">
        <v>102</v>
      </c>
      <c r="B8" s="22"/>
      <c r="C8" s="22" t="s">
        <v>36</v>
      </c>
      <c r="D8" s="22"/>
      <c r="E8" s="382">
        <f>'（別添１）_賃金改善計画書（訪問看護ステーション）'!E13</f>
        <v>0</v>
      </c>
      <c r="F8" s="382"/>
      <c r="G8" s="22" t="s">
        <v>37</v>
      </c>
      <c r="H8" s="382">
        <f>'（別添１）_賃金改善計画書（訪問看護ステーション）'!H13</f>
        <v>0</v>
      </c>
      <c r="I8" s="382"/>
      <c r="J8" s="22" t="s">
        <v>38</v>
      </c>
      <c r="K8" s="22"/>
      <c r="L8" s="22" t="s">
        <v>39</v>
      </c>
      <c r="M8" s="22"/>
      <c r="N8" s="22" t="s">
        <v>36</v>
      </c>
      <c r="O8" s="22"/>
      <c r="P8" s="382">
        <f>'（別添１）_賃金改善計画書（訪問看護ステーション）'!O13</f>
        <v>0</v>
      </c>
      <c r="Q8" s="382"/>
      <c r="R8" s="22" t="s">
        <v>37</v>
      </c>
      <c r="S8" s="382">
        <f>'（別添１）_賃金改善計画書（訪問看護ステーション）'!R13</f>
        <v>0</v>
      </c>
      <c r="T8" s="382"/>
      <c r="U8" s="23" t="s">
        <v>38</v>
      </c>
      <c r="V8" s="60"/>
      <c r="W8" s="303">
        <f>'（別添１）_賃金改善計画書（訪問看護ステーション）'!V13</f>
        <v>1</v>
      </c>
      <c r="X8" s="303"/>
      <c r="Y8" s="303"/>
      <c r="Z8" s="304"/>
      <c r="AA8" s="60" t="s">
        <v>40</v>
      </c>
      <c r="AB8" s="101"/>
      <c r="AC8" s="101"/>
      <c r="AD8" s="101"/>
      <c r="AE8" s="101"/>
      <c r="AF8" s="101"/>
      <c r="AG8" s="101"/>
    </row>
    <row r="9" spans="1:34" ht="15.6" customHeight="1" thickBot="1" x14ac:dyDescent="0.45">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row>
    <row r="10" spans="1:34" ht="16.149999999999999" customHeight="1" thickBot="1" x14ac:dyDescent="0.45">
      <c r="A10" s="1" t="s">
        <v>238</v>
      </c>
      <c r="B10" s="1"/>
      <c r="C10" s="60"/>
      <c r="D10" s="60"/>
      <c r="E10" s="60"/>
      <c r="F10" s="60"/>
      <c r="G10" s="60"/>
      <c r="H10" s="60"/>
      <c r="I10" s="60"/>
      <c r="J10" s="60"/>
      <c r="K10" s="60"/>
      <c r="L10" s="60"/>
      <c r="M10" s="60"/>
      <c r="N10" s="60"/>
      <c r="O10" s="60"/>
      <c r="P10" s="60"/>
      <c r="Q10" s="60"/>
      <c r="R10" s="60"/>
      <c r="S10" s="60"/>
      <c r="T10" s="60"/>
      <c r="U10" s="60"/>
      <c r="V10" s="60"/>
      <c r="W10" s="208"/>
      <c r="X10" s="319" t="s">
        <v>278</v>
      </c>
      <c r="Y10" s="320"/>
      <c r="Z10" s="60"/>
      <c r="AA10" s="60"/>
      <c r="AB10" s="60"/>
      <c r="AC10" s="60"/>
      <c r="AD10" s="60"/>
      <c r="AE10" s="60"/>
      <c r="AF10" s="60"/>
      <c r="AG10" s="60"/>
      <c r="AH10" s="209" t="b">
        <v>1</v>
      </c>
    </row>
    <row r="11" spans="1:34" ht="16.149999999999999" customHeight="1" thickBot="1" x14ac:dyDescent="0.45">
      <c r="A11" s="1" t="s">
        <v>279</v>
      </c>
      <c r="B11" s="1"/>
      <c r="C11" s="60"/>
      <c r="D11" s="60"/>
      <c r="E11" s="60"/>
      <c r="F11" s="60"/>
      <c r="G11" s="60"/>
      <c r="H11" s="60"/>
      <c r="I11" s="60"/>
      <c r="J11" s="60"/>
      <c r="K11" s="60"/>
      <c r="L11" s="60"/>
      <c r="M11" s="60"/>
      <c r="N11" s="60"/>
      <c r="O11" s="60"/>
      <c r="P11" s="60"/>
      <c r="Q11" s="60"/>
      <c r="R11" s="60"/>
      <c r="S11" s="60"/>
      <c r="T11" s="60"/>
      <c r="U11" s="60"/>
      <c r="V11" s="60"/>
      <c r="W11" s="160"/>
      <c r="X11" s="159"/>
      <c r="Y11" s="159"/>
      <c r="Z11" s="60"/>
      <c r="AA11" s="60"/>
      <c r="AB11" s="60"/>
      <c r="AC11" s="60"/>
      <c r="AD11" s="60"/>
      <c r="AE11" s="60"/>
      <c r="AF11" s="60"/>
      <c r="AG11" s="60"/>
    </row>
    <row r="12" spans="1:34" ht="16.149999999999999" customHeight="1" x14ac:dyDescent="0.4">
      <c r="A12" s="10" t="s">
        <v>236</v>
      </c>
      <c r="B12" s="11"/>
      <c r="C12" s="11"/>
      <c r="D12" s="11"/>
      <c r="E12" s="11"/>
      <c r="F12" s="11"/>
      <c r="G12" s="11"/>
      <c r="H12" s="11"/>
      <c r="I12" s="11"/>
      <c r="J12" s="11"/>
      <c r="K12" s="4"/>
      <c r="L12" s="11"/>
      <c r="M12" s="11"/>
      <c r="N12" s="11"/>
      <c r="O12" s="11"/>
      <c r="P12" s="11"/>
      <c r="Q12" s="11"/>
      <c r="R12" s="378"/>
      <c r="S12" s="379"/>
      <c r="T12" s="379"/>
      <c r="U12" s="379"/>
      <c r="V12" s="379"/>
      <c r="W12" s="379"/>
      <c r="X12" s="379"/>
      <c r="Y12" s="40"/>
      <c r="Z12" s="40"/>
      <c r="AA12" s="40"/>
      <c r="AB12" s="40"/>
      <c r="AC12" s="380"/>
      <c r="AD12" s="380"/>
      <c r="AE12" s="380"/>
      <c r="AF12" s="380"/>
      <c r="AG12" s="41"/>
    </row>
    <row r="13" spans="1:34" ht="16.149999999999999" customHeight="1" x14ac:dyDescent="0.4">
      <c r="A13" s="16"/>
      <c r="B13" s="381" t="s">
        <v>69</v>
      </c>
      <c r="C13" s="381"/>
      <c r="D13" s="381"/>
      <c r="E13" s="381"/>
      <c r="F13" s="381"/>
      <c r="G13" s="381"/>
      <c r="H13" s="381"/>
      <c r="I13" s="381"/>
      <c r="J13" s="381"/>
      <c r="K13" s="381"/>
      <c r="L13" s="381"/>
      <c r="M13" s="381"/>
      <c r="N13" s="381"/>
      <c r="O13" s="381"/>
      <c r="P13" s="381"/>
      <c r="Q13" s="381"/>
      <c r="R13" s="381"/>
      <c r="S13" s="348" t="s">
        <v>70</v>
      </c>
      <c r="T13" s="349"/>
      <c r="U13" s="349"/>
      <c r="V13" s="349"/>
      <c r="W13" s="349"/>
      <c r="X13" s="349"/>
      <c r="Y13" s="354"/>
      <c r="Z13" s="348" t="s">
        <v>220</v>
      </c>
      <c r="AA13" s="349"/>
      <c r="AB13" s="349"/>
      <c r="AC13" s="349"/>
      <c r="AD13" s="349"/>
      <c r="AE13" s="349"/>
      <c r="AF13" s="349"/>
      <c r="AG13" s="350"/>
    </row>
    <row r="14" spans="1:34" ht="16.149999999999999" customHeight="1" x14ac:dyDescent="0.4">
      <c r="A14" s="16"/>
      <c r="B14" s="43" t="s">
        <v>71</v>
      </c>
      <c r="C14" s="42" t="s">
        <v>36</v>
      </c>
      <c r="D14" s="342">
        <f>'（別添１）_賃金改善計画書（訪問看護ステーション）'!E18</f>
        <v>0</v>
      </c>
      <c r="E14" s="342"/>
      <c r="F14" s="14" t="s">
        <v>37</v>
      </c>
      <c r="G14" s="342">
        <f>'（別添１）_賃金改善計画書（訪問看護ステーション）'!H18</f>
        <v>0</v>
      </c>
      <c r="H14" s="342"/>
      <c r="I14" s="14" t="s">
        <v>38</v>
      </c>
      <c r="J14" s="14" t="s">
        <v>72</v>
      </c>
      <c r="K14" s="14" t="s">
        <v>73</v>
      </c>
      <c r="L14" s="14"/>
      <c r="M14" s="366"/>
      <c r="N14" s="366"/>
      <c r="O14" s="27" t="s">
        <v>37</v>
      </c>
      <c r="P14" s="366"/>
      <c r="Q14" s="366"/>
      <c r="R14" s="44" t="s">
        <v>38</v>
      </c>
      <c r="S14" s="375"/>
      <c r="T14" s="376"/>
      <c r="U14" s="376"/>
      <c r="V14" s="376"/>
      <c r="W14" s="376"/>
      <c r="X14" s="376"/>
      <c r="Y14" s="377"/>
      <c r="Z14" s="346" t="str">
        <f>IF(S14="","",VLOOKUP(S14,'リスト（訪問看護）'!C:D,2,FALSE))</f>
        <v/>
      </c>
      <c r="AA14" s="347"/>
      <c r="AB14" s="347"/>
      <c r="AC14" s="347"/>
      <c r="AD14" s="347"/>
      <c r="AE14" s="347"/>
      <c r="AF14" s="347"/>
      <c r="AG14" s="179" t="s">
        <v>43</v>
      </c>
    </row>
    <row r="15" spans="1:34" ht="16.149999999999999" customHeight="1" x14ac:dyDescent="0.4">
      <c r="A15" s="16"/>
      <c r="B15" s="43" t="s">
        <v>74</v>
      </c>
      <c r="C15" s="42" t="s">
        <v>36</v>
      </c>
      <c r="D15" s="366"/>
      <c r="E15" s="366"/>
      <c r="F15" s="14" t="s">
        <v>37</v>
      </c>
      <c r="G15" s="366"/>
      <c r="H15" s="366"/>
      <c r="I15" s="14" t="s">
        <v>38</v>
      </c>
      <c r="J15" s="14" t="s">
        <v>72</v>
      </c>
      <c r="K15" s="14" t="s">
        <v>73</v>
      </c>
      <c r="L15" s="14"/>
      <c r="M15" s="366"/>
      <c r="N15" s="366"/>
      <c r="O15" s="27" t="s">
        <v>37</v>
      </c>
      <c r="P15" s="366"/>
      <c r="Q15" s="366"/>
      <c r="R15" s="44" t="s">
        <v>38</v>
      </c>
      <c r="S15" s="375"/>
      <c r="T15" s="376"/>
      <c r="U15" s="376"/>
      <c r="V15" s="376"/>
      <c r="W15" s="376"/>
      <c r="X15" s="376"/>
      <c r="Y15" s="377"/>
      <c r="Z15" s="346" t="str">
        <f>IF(S15="","",VLOOKUP(S15,'リスト（訪問看護）'!C:D,2,FALSE))</f>
        <v/>
      </c>
      <c r="AA15" s="347"/>
      <c r="AB15" s="347"/>
      <c r="AC15" s="347"/>
      <c r="AD15" s="347"/>
      <c r="AE15" s="347"/>
      <c r="AF15" s="347"/>
      <c r="AG15" s="179" t="s">
        <v>43</v>
      </c>
    </row>
    <row r="16" spans="1:34" ht="16.149999999999999" customHeight="1" x14ac:dyDescent="0.4">
      <c r="A16" s="16"/>
      <c r="B16" s="43" t="s">
        <v>75</v>
      </c>
      <c r="C16" s="42" t="s">
        <v>36</v>
      </c>
      <c r="D16" s="366"/>
      <c r="E16" s="366"/>
      <c r="F16" s="14" t="s">
        <v>37</v>
      </c>
      <c r="G16" s="366"/>
      <c r="H16" s="366"/>
      <c r="I16" s="14" t="s">
        <v>38</v>
      </c>
      <c r="J16" s="14" t="s">
        <v>72</v>
      </c>
      <c r="K16" s="14" t="s">
        <v>73</v>
      </c>
      <c r="L16" s="14"/>
      <c r="M16" s="366"/>
      <c r="N16" s="366"/>
      <c r="O16" s="27" t="s">
        <v>37</v>
      </c>
      <c r="P16" s="366"/>
      <c r="Q16" s="366"/>
      <c r="R16" s="44" t="s">
        <v>38</v>
      </c>
      <c r="S16" s="375"/>
      <c r="T16" s="376"/>
      <c r="U16" s="376"/>
      <c r="V16" s="376"/>
      <c r="W16" s="376"/>
      <c r="X16" s="376"/>
      <c r="Y16" s="377"/>
      <c r="Z16" s="346" t="str">
        <f>IF(S16="","",VLOOKUP(S16,'リスト（訪問看護）'!C:D,2,FALSE))</f>
        <v/>
      </c>
      <c r="AA16" s="347"/>
      <c r="AB16" s="347"/>
      <c r="AC16" s="347"/>
      <c r="AD16" s="347"/>
      <c r="AE16" s="347"/>
      <c r="AF16" s="347"/>
      <c r="AG16" s="179" t="s">
        <v>43</v>
      </c>
    </row>
    <row r="17" spans="1:33" ht="16.149999999999999" customHeight="1" x14ac:dyDescent="0.4">
      <c r="A17" s="16"/>
      <c r="B17" s="170" t="s">
        <v>76</v>
      </c>
      <c r="C17" s="42" t="s">
        <v>36</v>
      </c>
      <c r="D17" s="366"/>
      <c r="E17" s="366"/>
      <c r="F17" s="14" t="s">
        <v>37</v>
      </c>
      <c r="G17" s="366"/>
      <c r="H17" s="366"/>
      <c r="I17" s="14" t="s">
        <v>38</v>
      </c>
      <c r="J17" s="14" t="s">
        <v>72</v>
      </c>
      <c r="K17" s="14" t="s">
        <v>73</v>
      </c>
      <c r="L17" s="14"/>
      <c r="M17" s="366"/>
      <c r="N17" s="366"/>
      <c r="O17" s="27" t="s">
        <v>37</v>
      </c>
      <c r="P17" s="366"/>
      <c r="Q17" s="366"/>
      <c r="R17" s="44" t="s">
        <v>38</v>
      </c>
      <c r="S17" s="375"/>
      <c r="T17" s="376"/>
      <c r="U17" s="376"/>
      <c r="V17" s="376"/>
      <c r="W17" s="376"/>
      <c r="X17" s="376"/>
      <c r="Y17" s="377"/>
      <c r="Z17" s="346" t="str">
        <f>IF(S17="","",VLOOKUP(S17,'リスト（訪問看護）'!C:D,2,FALSE))</f>
        <v/>
      </c>
      <c r="AA17" s="347"/>
      <c r="AB17" s="347"/>
      <c r="AC17" s="347"/>
      <c r="AD17" s="347"/>
      <c r="AE17" s="347"/>
      <c r="AF17" s="347"/>
      <c r="AG17" s="179" t="s">
        <v>43</v>
      </c>
    </row>
    <row r="18" spans="1:33" ht="16.149999999999999" customHeight="1" x14ac:dyDescent="0.4">
      <c r="A18" s="24" t="s">
        <v>103</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345"/>
      <c r="AD18" s="345"/>
      <c r="AE18" s="345"/>
      <c r="AF18" s="345"/>
      <c r="AG18" s="6"/>
    </row>
    <row r="19" spans="1:33" ht="16.149999999999999" customHeight="1" x14ac:dyDescent="0.4">
      <c r="A19" s="16"/>
      <c r="B19" s="348" t="s">
        <v>69</v>
      </c>
      <c r="C19" s="349"/>
      <c r="D19" s="349"/>
      <c r="E19" s="349"/>
      <c r="F19" s="349"/>
      <c r="G19" s="349"/>
      <c r="H19" s="349"/>
      <c r="I19" s="349"/>
      <c r="J19" s="349"/>
      <c r="K19" s="349"/>
      <c r="L19" s="349"/>
      <c r="M19" s="349"/>
      <c r="N19" s="349"/>
      <c r="O19" s="349"/>
      <c r="P19" s="349"/>
      <c r="Q19" s="349"/>
      <c r="R19" s="354"/>
      <c r="S19" s="348" t="s">
        <v>77</v>
      </c>
      <c r="T19" s="349"/>
      <c r="U19" s="349"/>
      <c r="V19" s="349"/>
      <c r="W19" s="349"/>
      <c r="X19" s="349"/>
      <c r="Y19" s="349"/>
      <c r="Z19" s="349"/>
      <c r="AA19" s="349"/>
      <c r="AB19" s="349"/>
      <c r="AC19" s="349"/>
      <c r="AD19" s="349"/>
      <c r="AE19" s="349"/>
      <c r="AF19" s="349"/>
      <c r="AG19" s="350"/>
    </row>
    <row r="20" spans="1:33" ht="16.149999999999999" customHeight="1" x14ac:dyDescent="0.4">
      <c r="A20" s="16"/>
      <c r="B20" s="43" t="s">
        <v>71</v>
      </c>
      <c r="C20" s="42" t="s">
        <v>36</v>
      </c>
      <c r="D20" s="342">
        <f>IF(D14="","",D14)</f>
        <v>0</v>
      </c>
      <c r="E20" s="342"/>
      <c r="F20" s="14" t="s">
        <v>37</v>
      </c>
      <c r="G20" s="342">
        <f>IF(G14="","",G14)</f>
        <v>0</v>
      </c>
      <c r="H20" s="342"/>
      <c r="I20" s="14" t="s">
        <v>38</v>
      </c>
      <c r="J20" s="14" t="s">
        <v>72</v>
      </c>
      <c r="K20" s="14" t="s">
        <v>73</v>
      </c>
      <c r="L20" s="14"/>
      <c r="M20" s="342" t="str">
        <f>IF(M14="","",M14)</f>
        <v/>
      </c>
      <c r="N20" s="342"/>
      <c r="O20" s="27" t="s">
        <v>37</v>
      </c>
      <c r="P20" s="342" t="str">
        <f>IF(P14="","",P14)</f>
        <v/>
      </c>
      <c r="Q20" s="342"/>
      <c r="R20" s="44" t="s">
        <v>38</v>
      </c>
      <c r="S20" s="351"/>
      <c r="T20" s="352"/>
      <c r="U20" s="352"/>
      <c r="V20" s="352"/>
      <c r="W20" s="352"/>
      <c r="X20" s="352"/>
      <c r="Y20" s="352"/>
      <c r="Z20" s="352"/>
      <c r="AA20" s="352"/>
      <c r="AB20" s="352"/>
      <c r="AC20" s="352"/>
      <c r="AD20" s="352"/>
      <c r="AE20" s="352"/>
      <c r="AF20" s="352"/>
      <c r="AG20" s="6" t="s">
        <v>46</v>
      </c>
    </row>
    <row r="21" spans="1:33" ht="16.149999999999999" customHeight="1" x14ac:dyDescent="0.4">
      <c r="A21" s="16"/>
      <c r="B21" s="43" t="s">
        <v>74</v>
      </c>
      <c r="C21" s="42" t="s">
        <v>36</v>
      </c>
      <c r="D21" s="342" t="str">
        <f>IF(D15="","",D15)</f>
        <v/>
      </c>
      <c r="E21" s="342"/>
      <c r="F21" s="14" t="s">
        <v>37</v>
      </c>
      <c r="G21" s="342" t="str">
        <f>IF(G15="","",G15)</f>
        <v/>
      </c>
      <c r="H21" s="342"/>
      <c r="I21" s="14" t="s">
        <v>38</v>
      </c>
      <c r="J21" s="14" t="s">
        <v>72</v>
      </c>
      <c r="K21" s="14" t="s">
        <v>73</v>
      </c>
      <c r="L21" s="14"/>
      <c r="M21" s="342" t="str">
        <f>IF(M15="","",M15)</f>
        <v/>
      </c>
      <c r="N21" s="342"/>
      <c r="O21" s="27" t="s">
        <v>37</v>
      </c>
      <c r="P21" s="342" t="str">
        <f>IF(P15="","",P15)</f>
        <v/>
      </c>
      <c r="Q21" s="342"/>
      <c r="R21" s="44" t="s">
        <v>38</v>
      </c>
      <c r="S21" s="351"/>
      <c r="T21" s="352"/>
      <c r="U21" s="352"/>
      <c r="V21" s="352"/>
      <c r="W21" s="352"/>
      <c r="X21" s="352"/>
      <c r="Y21" s="352"/>
      <c r="Z21" s="352"/>
      <c r="AA21" s="352"/>
      <c r="AB21" s="352"/>
      <c r="AC21" s="352"/>
      <c r="AD21" s="352"/>
      <c r="AE21" s="352"/>
      <c r="AF21" s="352"/>
      <c r="AG21" s="6" t="s">
        <v>46</v>
      </c>
    </row>
    <row r="22" spans="1:33" ht="16.149999999999999" customHeight="1" x14ac:dyDescent="0.4">
      <c r="A22" s="16"/>
      <c r="B22" s="43" t="s">
        <v>75</v>
      </c>
      <c r="C22" s="42" t="s">
        <v>36</v>
      </c>
      <c r="D22" s="342" t="str">
        <f>IF(D16="","",D16)</f>
        <v/>
      </c>
      <c r="E22" s="342"/>
      <c r="F22" s="14" t="s">
        <v>37</v>
      </c>
      <c r="G22" s="342" t="str">
        <f>IF(G16="","",G16)</f>
        <v/>
      </c>
      <c r="H22" s="342"/>
      <c r="I22" s="14" t="s">
        <v>38</v>
      </c>
      <c r="J22" s="14" t="s">
        <v>72</v>
      </c>
      <c r="K22" s="14" t="s">
        <v>73</v>
      </c>
      <c r="L22" s="14"/>
      <c r="M22" s="342" t="str">
        <f>IF(M16="","",M16)</f>
        <v/>
      </c>
      <c r="N22" s="342"/>
      <c r="O22" s="27" t="s">
        <v>37</v>
      </c>
      <c r="P22" s="342" t="str">
        <f>IF(P16="","",P16)</f>
        <v/>
      </c>
      <c r="Q22" s="342"/>
      <c r="R22" s="44" t="s">
        <v>38</v>
      </c>
      <c r="S22" s="351"/>
      <c r="T22" s="352"/>
      <c r="U22" s="352"/>
      <c r="V22" s="352"/>
      <c r="W22" s="352"/>
      <c r="X22" s="352"/>
      <c r="Y22" s="352"/>
      <c r="Z22" s="352"/>
      <c r="AA22" s="352"/>
      <c r="AB22" s="352"/>
      <c r="AC22" s="352"/>
      <c r="AD22" s="352"/>
      <c r="AE22" s="352"/>
      <c r="AF22" s="352"/>
      <c r="AG22" s="6" t="s">
        <v>46</v>
      </c>
    </row>
    <row r="23" spans="1:33" ht="16.149999999999999" customHeight="1" x14ac:dyDescent="0.4">
      <c r="A23" s="46"/>
      <c r="B23" s="170" t="s">
        <v>76</v>
      </c>
      <c r="C23" s="42" t="s">
        <v>36</v>
      </c>
      <c r="D23" s="342" t="str">
        <f>IF(D17="","",D17)</f>
        <v/>
      </c>
      <c r="E23" s="342"/>
      <c r="F23" s="14" t="s">
        <v>37</v>
      </c>
      <c r="G23" s="342" t="str">
        <f>IF(G17="","",G17)</f>
        <v/>
      </c>
      <c r="H23" s="342"/>
      <c r="I23" s="14" t="s">
        <v>38</v>
      </c>
      <c r="J23" s="14" t="s">
        <v>72</v>
      </c>
      <c r="K23" s="14" t="s">
        <v>73</v>
      </c>
      <c r="L23" s="14"/>
      <c r="M23" s="342" t="str">
        <f>IF(M17="","",M17)</f>
        <v/>
      </c>
      <c r="N23" s="342"/>
      <c r="O23" s="27" t="s">
        <v>37</v>
      </c>
      <c r="P23" s="342" t="str">
        <f>IF(P17="","",P17)</f>
        <v/>
      </c>
      <c r="Q23" s="342"/>
      <c r="R23" s="44" t="s">
        <v>38</v>
      </c>
      <c r="S23" s="351"/>
      <c r="T23" s="352"/>
      <c r="U23" s="352"/>
      <c r="V23" s="352"/>
      <c r="W23" s="352"/>
      <c r="X23" s="352"/>
      <c r="Y23" s="352"/>
      <c r="Z23" s="352"/>
      <c r="AA23" s="352"/>
      <c r="AB23" s="352"/>
      <c r="AC23" s="352"/>
      <c r="AD23" s="352"/>
      <c r="AE23" s="352"/>
      <c r="AF23" s="352"/>
      <c r="AG23" s="6" t="s">
        <v>46</v>
      </c>
    </row>
    <row r="24" spans="1:33" ht="16.149999999999999" customHeight="1" x14ac:dyDescent="0.4">
      <c r="A24" s="16"/>
      <c r="B24" s="372" t="s">
        <v>78</v>
      </c>
      <c r="C24" s="373"/>
      <c r="D24" s="373"/>
      <c r="E24" s="373"/>
      <c r="F24" s="373"/>
      <c r="G24" s="373"/>
      <c r="H24" s="373"/>
      <c r="I24" s="373"/>
      <c r="J24" s="373"/>
      <c r="K24" s="373"/>
      <c r="L24" s="373"/>
      <c r="M24" s="373"/>
      <c r="N24" s="373"/>
      <c r="O24" s="373"/>
      <c r="P24" s="373"/>
      <c r="Q24" s="373"/>
      <c r="R24" s="374"/>
      <c r="S24" s="343">
        <f>SUM(S20:X23)</f>
        <v>0</v>
      </c>
      <c r="T24" s="344"/>
      <c r="U24" s="344"/>
      <c r="V24" s="344"/>
      <c r="W24" s="344"/>
      <c r="X24" s="344"/>
      <c r="Y24" s="344"/>
      <c r="Z24" s="344"/>
      <c r="AA24" s="344"/>
      <c r="AB24" s="344"/>
      <c r="AC24" s="344"/>
      <c r="AD24" s="344"/>
      <c r="AE24" s="344"/>
      <c r="AF24" s="344"/>
      <c r="AG24" s="6" t="s">
        <v>46</v>
      </c>
    </row>
    <row r="25" spans="1:33" ht="16.149999999999999" customHeight="1" x14ac:dyDescent="0.4">
      <c r="A25" s="24" t="s">
        <v>239</v>
      </c>
      <c r="B25" s="4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353"/>
      <c r="AD25" s="353"/>
      <c r="AE25" s="353"/>
      <c r="AF25" s="353"/>
      <c r="AG25" s="15"/>
    </row>
    <row r="26" spans="1:33" ht="16.149999999999999" customHeight="1" x14ac:dyDescent="0.4">
      <c r="A26" s="16"/>
      <c r="B26" s="348" t="s">
        <v>69</v>
      </c>
      <c r="C26" s="349"/>
      <c r="D26" s="349"/>
      <c r="E26" s="349"/>
      <c r="F26" s="349"/>
      <c r="G26" s="349"/>
      <c r="H26" s="349"/>
      <c r="I26" s="349"/>
      <c r="J26" s="349"/>
      <c r="K26" s="349"/>
      <c r="L26" s="349"/>
      <c r="M26" s="349"/>
      <c r="N26" s="349"/>
      <c r="O26" s="349"/>
      <c r="P26" s="349"/>
      <c r="Q26" s="349"/>
      <c r="R26" s="354"/>
      <c r="S26" s="348" t="s">
        <v>237</v>
      </c>
      <c r="T26" s="349"/>
      <c r="U26" s="349"/>
      <c r="V26" s="349"/>
      <c r="W26" s="349"/>
      <c r="X26" s="349"/>
      <c r="Y26" s="349"/>
      <c r="Z26" s="349"/>
      <c r="AA26" s="349"/>
      <c r="AB26" s="349"/>
      <c r="AC26" s="349"/>
      <c r="AD26" s="349"/>
      <c r="AE26" s="349"/>
      <c r="AF26" s="349"/>
      <c r="AG26" s="350"/>
    </row>
    <row r="27" spans="1:33" ht="16.149999999999999" customHeight="1" x14ac:dyDescent="0.4">
      <c r="A27" s="16"/>
      <c r="B27" s="43" t="s">
        <v>71</v>
      </c>
      <c r="C27" s="42" t="s">
        <v>36</v>
      </c>
      <c r="D27" s="342">
        <f>IF(D14="","",D14)</f>
        <v>0</v>
      </c>
      <c r="E27" s="342"/>
      <c r="F27" s="14" t="s">
        <v>37</v>
      </c>
      <c r="G27" s="342">
        <f>IF(G14="","",G14)</f>
        <v>0</v>
      </c>
      <c r="H27" s="342"/>
      <c r="I27" s="14" t="s">
        <v>38</v>
      </c>
      <c r="J27" s="14" t="s">
        <v>72</v>
      </c>
      <c r="K27" s="14" t="s">
        <v>73</v>
      </c>
      <c r="L27" s="14"/>
      <c r="M27" s="342" t="str">
        <f>IF(M14="","",M14)</f>
        <v/>
      </c>
      <c r="N27" s="342"/>
      <c r="O27" s="27" t="s">
        <v>37</v>
      </c>
      <c r="P27" s="342" t="str">
        <f>IF(P14="","",P14)</f>
        <v/>
      </c>
      <c r="Q27" s="342"/>
      <c r="R27" s="27" t="s">
        <v>38</v>
      </c>
      <c r="S27" s="343" t="str">
        <f>IFERROR(S20*Z14,"")</f>
        <v/>
      </c>
      <c r="T27" s="344"/>
      <c r="U27" s="344"/>
      <c r="V27" s="344"/>
      <c r="W27" s="344"/>
      <c r="X27" s="344"/>
      <c r="Y27" s="344"/>
      <c r="Z27" s="344"/>
      <c r="AA27" s="344"/>
      <c r="AB27" s="344"/>
      <c r="AC27" s="344"/>
      <c r="AD27" s="344"/>
      <c r="AE27" s="344"/>
      <c r="AF27" s="344"/>
      <c r="AG27" s="6" t="s">
        <v>43</v>
      </c>
    </row>
    <row r="28" spans="1:33" ht="16.149999999999999" customHeight="1" x14ac:dyDescent="0.4">
      <c r="A28" s="16"/>
      <c r="B28" s="43" t="s">
        <v>74</v>
      </c>
      <c r="C28" s="42" t="s">
        <v>36</v>
      </c>
      <c r="D28" s="342" t="str">
        <f>IF(D15="","",D15)</f>
        <v/>
      </c>
      <c r="E28" s="342"/>
      <c r="F28" s="14" t="s">
        <v>37</v>
      </c>
      <c r="G28" s="342" t="str">
        <f>IF(G15="","",G15)</f>
        <v/>
      </c>
      <c r="H28" s="342"/>
      <c r="I28" s="14" t="s">
        <v>38</v>
      </c>
      <c r="J28" s="14" t="s">
        <v>72</v>
      </c>
      <c r="K28" s="14" t="s">
        <v>73</v>
      </c>
      <c r="L28" s="14"/>
      <c r="M28" s="342" t="str">
        <f>IF(M15="","",M15)</f>
        <v/>
      </c>
      <c r="N28" s="342"/>
      <c r="O28" s="27" t="s">
        <v>37</v>
      </c>
      <c r="P28" s="342" t="str">
        <f>IF(P15="","",P15)</f>
        <v/>
      </c>
      <c r="Q28" s="342"/>
      <c r="R28" s="27" t="s">
        <v>38</v>
      </c>
      <c r="S28" s="343" t="str">
        <f>IFERROR(S21*Z15,"")</f>
        <v/>
      </c>
      <c r="T28" s="344"/>
      <c r="U28" s="344"/>
      <c r="V28" s="344"/>
      <c r="W28" s="344"/>
      <c r="X28" s="344"/>
      <c r="Y28" s="344"/>
      <c r="Z28" s="344"/>
      <c r="AA28" s="344"/>
      <c r="AB28" s="344"/>
      <c r="AC28" s="344"/>
      <c r="AD28" s="344"/>
      <c r="AE28" s="344"/>
      <c r="AF28" s="344"/>
      <c r="AG28" s="6" t="s">
        <v>43</v>
      </c>
    </row>
    <row r="29" spans="1:33" ht="16.149999999999999" customHeight="1" x14ac:dyDescent="0.4">
      <c r="A29" s="16"/>
      <c r="B29" s="43" t="s">
        <v>75</v>
      </c>
      <c r="C29" s="42" t="s">
        <v>36</v>
      </c>
      <c r="D29" s="342" t="str">
        <f>IF(D16="","",D16)</f>
        <v/>
      </c>
      <c r="E29" s="342"/>
      <c r="F29" s="14" t="s">
        <v>37</v>
      </c>
      <c r="G29" s="342" t="str">
        <f>IF(G16="","",G16)</f>
        <v/>
      </c>
      <c r="H29" s="342"/>
      <c r="I29" s="14" t="s">
        <v>38</v>
      </c>
      <c r="J29" s="14" t="s">
        <v>72</v>
      </c>
      <c r="K29" s="14" t="s">
        <v>73</v>
      </c>
      <c r="L29" s="14"/>
      <c r="M29" s="342" t="str">
        <f>IF(M16="","",M16)</f>
        <v/>
      </c>
      <c r="N29" s="342"/>
      <c r="O29" s="27" t="s">
        <v>37</v>
      </c>
      <c r="P29" s="342" t="str">
        <f>IF(P16="","",P16)</f>
        <v/>
      </c>
      <c r="Q29" s="342"/>
      <c r="R29" s="27" t="s">
        <v>38</v>
      </c>
      <c r="S29" s="343" t="str">
        <f>IFERROR(S22*Z16,"")</f>
        <v/>
      </c>
      <c r="T29" s="344"/>
      <c r="U29" s="344"/>
      <c r="V29" s="344"/>
      <c r="W29" s="344"/>
      <c r="X29" s="344"/>
      <c r="Y29" s="344"/>
      <c r="Z29" s="344"/>
      <c r="AA29" s="344"/>
      <c r="AB29" s="344"/>
      <c r="AC29" s="344"/>
      <c r="AD29" s="344"/>
      <c r="AE29" s="344"/>
      <c r="AF29" s="344"/>
      <c r="AG29" s="6" t="s">
        <v>43</v>
      </c>
    </row>
    <row r="30" spans="1:33" ht="16.149999999999999" customHeight="1" x14ac:dyDescent="0.4">
      <c r="A30" s="16"/>
      <c r="B30" s="48" t="s">
        <v>76</v>
      </c>
      <c r="C30" s="45" t="s">
        <v>36</v>
      </c>
      <c r="D30" s="342" t="str">
        <f>IF(D17="","",D17)</f>
        <v/>
      </c>
      <c r="E30" s="342"/>
      <c r="F30" s="14" t="s">
        <v>37</v>
      </c>
      <c r="G30" s="342" t="str">
        <f>IF(G17="","",G17)</f>
        <v/>
      </c>
      <c r="H30" s="342"/>
      <c r="I30" s="14" t="s">
        <v>38</v>
      </c>
      <c r="J30" s="14" t="s">
        <v>72</v>
      </c>
      <c r="K30" s="14" t="s">
        <v>73</v>
      </c>
      <c r="L30" s="14"/>
      <c r="M30" s="342" t="str">
        <f>IF(M17="","",M17)</f>
        <v/>
      </c>
      <c r="N30" s="342"/>
      <c r="O30" s="27" t="s">
        <v>37</v>
      </c>
      <c r="P30" s="342" t="str">
        <f>IF(P17="","",P17)</f>
        <v/>
      </c>
      <c r="Q30" s="342"/>
      <c r="R30" s="27" t="s">
        <v>38</v>
      </c>
      <c r="S30" s="343" t="str">
        <f>IFERROR(S23*Z17,"")</f>
        <v/>
      </c>
      <c r="T30" s="344"/>
      <c r="U30" s="344"/>
      <c r="V30" s="344"/>
      <c r="W30" s="344"/>
      <c r="X30" s="344"/>
      <c r="Y30" s="344"/>
      <c r="Z30" s="344"/>
      <c r="AA30" s="344"/>
      <c r="AB30" s="344"/>
      <c r="AC30" s="344"/>
      <c r="AD30" s="344"/>
      <c r="AE30" s="344"/>
      <c r="AF30" s="344"/>
      <c r="AG30" s="6" t="s">
        <v>43</v>
      </c>
    </row>
    <row r="31" spans="1:33" ht="16.149999999999999" customHeight="1" x14ac:dyDescent="0.4">
      <c r="A31" s="16"/>
      <c r="B31" s="48" t="s">
        <v>97</v>
      </c>
      <c r="C31" s="5" t="s">
        <v>99</v>
      </c>
      <c r="D31" s="169"/>
      <c r="E31" s="169"/>
      <c r="F31" s="5"/>
      <c r="G31" s="169"/>
      <c r="H31" s="169"/>
      <c r="I31" s="5"/>
      <c r="J31" s="5"/>
      <c r="K31" s="5"/>
      <c r="L31" s="5"/>
      <c r="M31" s="169"/>
      <c r="N31" s="169"/>
      <c r="O31" s="169"/>
      <c r="P31" s="169"/>
      <c r="Q31" s="169"/>
      <c r="R31" s="169"/>
      <c r="S31" s="169"/>
      <c r="T31" s="169"/>
      <c r="U31" s="169"/>
      <c r="V31" s="169"/>
      <c r="W31" s="169"/>
      <c r="X31" s="169"/>
      <c r="Y31" s="169"/>
      <c r="Z31" s="365"/>
      <c r="AA31" s="366"/>
      <c r="AB31" s="366"/>
      <c r="AC31" s="366"/>
      <c r="AD31" s="366"/>
      <c r="AE31" s="366"/>
      <c r="AF31" s="366"/>
      <c r="AG31" s="6" t="s">
        <v>43</v>
      </c>
    </row>
    <row r="32" spans="1:33" ht="16.149999999999999" customHeight="1" x14ac:dyDescent="0.4">
      <c r="A32" s="16"/>
      <c r="B32" s="170" t="s">
        <v>98</v>
      </c>
      <c r="C32" s="5" t="s">
        <v>100</v>
      </c>
      <c r="D32" s="169"/>
      <c r="E32" s="169"/>
      <c r="F32" s="5"/>
      <c r="G32" s="169"/>
      <c r="H32" s="169"/>
      <c r="I32" s="5"/>
      <c r="J32" s="5"/>
      <c r="K32" s="5"/>
      <c r="L32" s="5"/>
      <c r="M32" s="169"/>
      <c r="N32" s="169"/>
      <c r="O32" s="169"/>
      <c r="P32" s="169"/>
      <c r="Q32" s="169"/>
      <c r="R32" s="169"/>
      <c r="S32" s="169"/>
      <c r="T32" s="169"/>
      <c r="U32" s="169"/>
      <c r="V32" s="169"/>
      <c r="W32" s="169"/>
      <c r="X32" s="169"/>
      <c r="Y32" s="169"/>
      <c r="Z32" s="365"/>
      <c r="AA32" s="366"/>
      <c r="AB32" s="366"/>
      <c r="AC32" s="366"/>
      <c r="AD32" s="366"/>
      <c r="AE32" s="366"/>
      <c r="AF32" s="366"/>
      <c r="AG32" s="6" t="s">
        <v>43</v>
      </c>
    </row>
    <row r="33" spans="1:34" ht="16.149999999999999" customHeight="1" thickBot="1" x14ac:dyDescent="0.45">
      <c r="A33" s="7"/>
      <c r="B33" s="369" t="s">
        <v>78</v>
      </c>
      <c r="C33" s="370"/>
      <c r="D33" s="370"/>
      <c r="E33" s="370"/>
      <c r="F33" s="370"/>
      <c r="G33" s="370"/>
      <c r="H33" s="370"/>
      <c r="I33" s="370"/>
      <c r="J33" s="370"/>
      <c r="K33" s="370"/>
      <c r="L33" s="370"/>
      <c r="M33" s="370"/>
      <c r="N33" s="370"/>
      <c r="O33" s="370"/>
      <c r="P33" s="370"/>
      <c r="Q33" s="370"/>
      <c r="R33" s="370"/>
      <c r="S33" s="370"/>
      <c r="T33" s="370"/>
      <c r="U33" s="370"/>
      <c r="V33" s="370"/>
      <c r="W33" s="370"/>
      <c r="X33" s="370"/>
      <c r="Y33" s="371"/>
      <c r="Z33" s="367">
        <f>IFERROR(SUM(S27:X30)+SUM(Z27:AF30)-Z31+Z32,0)</f>
        <v>0</v>
      </c>
      <c r="AA33" s="368"/>
      <c r="AB33" s="368"/>
      <c r="AC33" s="368"/>
      <c r="AD33" s="368"/>
      <c r="AE33" s="368"/>
      <c r="AF33" s="368"/>
      <c r="AG33" s="9" t="s">
        <v>43</v>
      </c>
    </row>
    <row r="34" spans="1:34" ht="15.6" customHeight="1" x14ac:dyDescent="0.4">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row>
    <row r="35" spans="1:34" ht="16.149999999999999" customHeight="1" thickBot="1" x14ac:dyDescent="0.45">
      <c r="A35" s="1" t="s">
        <v>104</v>
      </c>
      <c r="B35" s="1"/>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row>
    <row r="36" spans="1:34" ht="16.149999999999999" customHeight="1" x14ac:dyDescent="0.4">
      <c r="A36" s="10" t="s">
        <v>111</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324"/>
      <c r="AC36" s="324"/>
      <c r="AD36" s="324"/>
      <c r="AE36" s="324"/>
      <c r="AF36" s="324"/>
      <c r="AG36" s="12" t="s">
        <v>43</v>
      </c>
    </row>
    <row r="37" spans="1:34" ht="16.149999999999999" customHeight="1" x14ac:dyDescent="0.4">
      <c r="A37" s="16"/>
      <c r="B37" s="65" t="s">
        <v>305</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81"/>
      <c r="AC37" s="281"/>
      <c r="AD37" s="281"/>
      <c r="AE37" s="281"/>
      <c r="AF37" s="281"/>
      <c r="AG37" s="26" t="s">
        <v>43</v>
      </c>
    </row>
    <row r="38" spans="1:34" ht="16.149999999999999" customHeight="1" x14ac:dyDescent="0.4">
      <c r="A38" s="16"/>
      <c r="B38" s="65" t="s">
        <v>306</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90">
        <f>Z33</f>
        <v>0</v>
      </c>
      <c r="AC38" s="290"/>
      <c r="AD38" s="290"/>
      <c r="AE38" s="290"/>
      <c r="AF38" s="290"/>
      <c r="AG38" s="26" t="s">
        <v>43</v>
      </c>
    </row>
    <row r="39" spans="1:34" ht="16.149999999999999" customHeight="1" x14ac:dyDescent="0.4">
      <c r="A39" s="16"/>
      <c r="B39" s="45" t="s">
        <v>112</v>
      </c>
      <c r="C39" s="5"/>
      <c r="D39" s="169"/>
      <c r="E39" s="169"/>
      <c r="F39" s="5"/>
      <c r="G39" s="169"/>
      <c r="H39" s="169"/>
      <c r="I39" s="5"/>
      <c r="J39" s="5"/>
      <c r="K39" s="5"/>
      <c r="L39" s="5"/>
      <c r="M39" s="169"/>
      <c r="N39" s="169"/>
      <c r="O39" s="169"/>
      <c r="P39" s="169"/>
      <c r="Q39" s="169"/>
      <c r="R39" s="169"/>
      <c r="S39" s="169"/>
      <c r="T39" s="169"/>
      <c r="U39" s="169"/>
      <c r="V39" s="169"/>
      <c r="W39" s="169"/>
      <c r="X39" s="169"/>
      <c r="Y39" s="169"/>
      <c r="Z39" s="169"/>
      <c r="AA39" s="169"/>
      <c r="AB39" s="362"/>
      <c r="AC39" s="362"/>
      <c r="AD39" s="362"/>
      <c r="AE39" s="362"/>
      <c r="AF39" s="362"/>
      <c r="AG39" s="6" t="s">
        <v>43</v>
      </c>
    </row>
    <row r="40" spans="1:34" ht="16.149999999999999" customHeight="1" x14ac:dyDescent="0.4">
      <c r="A40" s="16"/>
      <c r="B40" s="180" t="s">
        <v>113</v>
      </c>
      <c r="C40" s="5"/>
      <c r="D40" s="169"/>
      <c r="E40" s="169"/>
      <c r="F40" s="5"/>
      <c r="G40" s="169"/>
      <c r="H40" s="169"/>
      <c r="I40" s="5"/>
      <c r="J40" s="5"/>
      <c r="K40" s="5"/>
      <c r="L40" s="5"/>
      <c r="M40" s="169"/>
      <c r="N40" s="169"/>
      <c r="O40" s="169"/>
      <c r="P40" s="169"/>
      <c r="Q40" s="169"/>
      <c r="R40" s="169"/>
      <c r="S40" s="169"/>
      <c r="T40" s="169"/>
      <c r="U40" s="169"/>
      <c r="V40" s="169"/>
      <c r="W40" s="169"/>
      <c r="X40" s="169"/>
      <c r="Y40" s="169"/>
      <c r="Z40" s="169"/>
      <c r="AA40" s="169"/>
      <c r="AB40" s="362"/>
      <c r="AC40" s="362"/>
      <c r="AD40" s="362"/>
      <c r="AE40" s="362"/>
      <c r="AF40" s="362"/>
      <c r="AG40" s="6" t="s">
        <v>43</v>
      </c>
    </row>
    <row r="41" spans="1:34" ht="16.149999999999999" customHeight="1" x14ac:dyDescent="0.4">
      <c r="A41" s="16"/>
      <c r="B41" s="65" t="s">
        <v>307</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313"/>
      <c r="AC41" s="313"/>
      <c r="AD41" s="313"/>
      <c r="AE41" s="313"/>
      <c r="AF41" s="313"/>
      <c r="AG41" s="26" t="s">
        <v>43</v>
      </c>
    </row>
    <row r="42" spans="1:34" ht="16.149999999999999" customHeight="1" x14ac:dyDescent="0.4">
      <c r="A42" s="16"/>
      <c r="B42" s="65" t="s">
        <v>255</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313"/>
      <c r="AC42" s="313"/>
      <c r="AD42" s="313"/>
      <c r="AE42" s="313"/>
      <c r="AF42" s="313"/>
      <c r="AG42" s="26" t="s">
        <v>43</v>
      </c>
    </row>
    <row r="43" spans="1:34" ht="16.149999999999999" customHeight="1" x14ac:dyDescent="0.4">
      <c r="A43" s="16"/>
      <c r="B43" s="65" t="s">
        <v>308</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85">
        <f>AB36-SUM(AB37:AF42)</f>
        <v>0</v>
      </c>
      <c r="AC43" s="285"/>
      <c r="AD43" s="285"/>
      <c r="AE43" s="285"/>
      <c r="AF43" s="285"/>
      <c r="AG43" s="26" t="s">
        <v>43</v>
      </c>
    </row>
    <row r="44" spans="1:34" ht="16.149999999999999" customHeight="1" thickBot="1" x14ac:dyDescent="0.45">
      <c r="A44" s="84" t="s">
        <v>114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363"/>
      <c r="AC44" s="363"/>
      <c r="AD44" s="363"/>
      <c r="AE44" s="363"/>
      <c r="AF44" s="363"/>
      <c r="AG44" s="99"/>
      <c r="AH44" s="209" t="b">
        <v>0</v>
      </c>
    </row>
    <row r="45" spans="1:34" ht="16.149999999999999" customHeight="1" x14ac:dyDescent="0.4">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364" t="str">
        <f>IF(AH44=TRUE,"問題なし","問題あり")</f>
        <v>問題あり</v>
      </c>
      <c r="AC45" s="364"/>
      <c r="AD45" s="364"/>
      <c r="AE45" s="364"/>
      <c r="AF45" s="364"/>
      <c r="AG45" s="60"/>
    </row>
    <row r="46" spans="1:34" ht="16.149999999999999" customHeight="1" x14ac:dyDescent="0.4">
      <c r="A46" s="118" t="s">
        <v>115</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98"/>
      <c r="AB46" s="98"/>
      <c r="AC46" s="98"/>
      <c r="AD46" s="98"/>
      <c r="AE46" s="98"/>
      <c r="AF46" s="60"/>
    </row>
    <row r="47" spans="1:34" ht="16.149999999999999" customHeight="1" x14ac:dyDescent="0.4">
      <c r="A47" s="118" t="s">
        <v>108</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98"/>
      <c r="AB47" s="98"/>
      <c r="AC47" s="98"/>
      <c r="AD47" s="98"/>
      <c r="AE47" s="98"/>
      <c r="AF47" s="60"/>
    </row>
    <row r="48" spans="1:34" ht="16.149999999999999" customHeight="1" x14ac:dyDescent="0.4">
      <c r="A48" s="118" t="s">
        <v>406</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98"/>
      <c r="AB48" s="98"/>
      <c r="AC48" s="98"/>
      <c r="AD48" s="98"/>
      <c r="AE48" s="98"/>
      <c r="AF48" s="60"/>
    </row>
    <row r="49" spans="1:33" ht="16.149999999999999" customHeight="1" x14ac:dyDescent="0.4">
      <c r="A49" s="118" t="s">
        <v>109</v>
      </c>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98"/>
      <c r="AB49" s="98"/>
      <c r="AC49" s="98"/>
      <c r="AD49" s="98"/>
      <c r="AE49" s="98"/>
      <c r="AF49" s="60"/>
    </row>
    <row r="50" spans="1:33" ht="16.149999999999999" customHeight="1" x14ac:dyDescent="0.4">
      <c r="A50" s="118" t="s">
        <v>309</v>
      </c>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98"/>
      <c r="AB50" s="98"/>
      <c r="AC50" s="98"/>
      <c r="AD50" s="98"/>
      <c r="AE50" s="98"/>
      <c r="AF50" s="60"/>
    </row>
    <row r="51" spans="1:33" ht="16.149999999999999" customHeight="1" x14ac:dyDescent="0.4">
      <c r="A51" s="118" t="s">
        <v>105</v>
      </c>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98"/>
      <c r="AB51" s="98"/>
      <c r="AC51" s="98"/>
      <c r="AD51" s="98"/>
      <c r="AE51" s="98"/>
      <c r="AF51" s="60"/>
    </row>
    <row r="52" spans="1:33" ht="16.149999999999999" customHeight="1" x14ac:dyDescent="0.4">
      <c r="A52" s="118" t="s">
        <v>303</v>
      </c>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98"/>
      <c r="AB52" s="98"/>
      <c r="AC52" s="98"/>
      <c r="AD52" s="98"/>
      <c r="AE52" s="98"/>
      <c r="AF52" s="60"/>
    </row>
    <row r="53" spans="1:33" ht="16.149999999999999" customHeight="1" x14ac:dyDescent="0.4">
      <c r="A53" s="118" t="s">
        <v>106</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98"/>
      <c r="AB53" s="98"/>
      <c r="AC53" s="98"/>
      <c r="AD53" s="98"/>
      <c r="AE53" s="98"/>
      <c r="AF53" s="60"/>
    </row>
    <row r="54" spans="1:33" ht="16.149999999999999" customHeight="1" x14ac:dyDescent="0.4">
      <c r="A54" s="118" t="s">
        <v>107</v>
      </c>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98"/>
      <c r="AB54" s="98"/>
      <c r="AC54" s="98"/>
      <c r="AD54" s="98"/>
      <c r="AE54" s="98"/>
      <c r="AF54" s="60"/>
    </row>
    <row r="55" spans="1:33" ht="16.149999999999999" customHeight="1" x14ac:dyDescent="0.4">
      <c r="A55" s="118" t="s">
        <v>304</v>
      </c>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98"/>
      <c r="AB55" s="98"/>
      <c r="AC55" s="98"/>
      <c r="AD55" s="98"/>
      <c r="AE55" s="98"/>
      <c r="AF55" s="60"/>
    </row>
    <row r="56" spans="1:33" ht="16.149999999999999" customHeight="1" x14ac:dyDescent="0.4">
      <c r="A56" s="118" t="s">
        <v>110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98"/>
      <c r="AB56" s="98"/>
      <c r="AC56" s="98"/>
      <c r="AD56" s="98"/>
      <c r="AE56" s="98"/>
      <c r="AF56" s="60"/>
    </row>
    <row r="57" spans="1:33" ht="16.149999999999999" customHeight="1" x14ac:dyDescent="0.4">
      <c r="A57" s="118"/>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98"/>
      <c r="AB57" s="98"/>
      <c r="AC57" s="98"/>
      <c r="AD57" s="98"/>
      <c r="AE57" s="98"/>
      <c r="AF57" s="60"/>
    </row>
    <row r="58" spans="1:33" ht="16.149999999999999" customHeight="1" x14ac:dyDescent="0.4">
      <c r="A58" s="118" t="s">
        <v>276</v>
      </c>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98"/>
      <c r="AB58" s="98"/>
      <c r="AC58" s="98"/>
      <c r="AD58" s="98"/>
      <c r="AE58" s="98"/>
      <c r="AF58" s="60"/>
    </row>
    <row r="59" spans="1:33" ht="16.149999999999999" customHeight="1" thickBot="1" x14ac:dyDescent="0.45">
      <c r="A59" s="1" t="s">
        <v>351</v>
      </c>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105"/>
      <c r="AB59" s="105"/>
      <c r="AC59" s="105"/>
      <c r="AD59" s="105"/>
      <c r="AE59" s="105"/>
      <c r="AF59" s="105"/>
      <c r="AG59" s="105"/>
    </row>
    <row r="60" spans="1:33" ht="16.149999999999999" customHeight="1" x14ac:dyDescent="0.4">
      <c r="A60" s="181" t="s">
        <v>116</v>
      </c>
      <c r="B60" s="64"/>
      <c r="C60" s="40"/>
      <c r="D60" s="40"/>
      <c r="E60" s="40"/>
      <c r="F60" s="40"/>
      <c r="G60" s="40"/>
      <c r="H60" s="40"/>
      <c r="I60" s="40"/>
      <c r="J60" s="40"/>
      <c r="K60" s="40"/>
      <c r="L60" s="40"/>
      <c r="M60" s="40"/>
      <c r="N60" s="40"/>
      <c r="O60" s="40"/>
      <c r="P60" s="40"/>
      <c r="Q60" s="40"/>
      <c r="R60" s="40"/>
      <c r="S60" s="40"/>
      <c r="T60" s="40"/>
      <c r="U60" s="40"/>
      <c r="V60" s="40"/>
      <c r="W60" s="40"/>
      <c r="X60" s="40"/>
      <c r="Y60" s="40"/>
      <c r="Z60" s="40"/>
      <c r="AA60" s="83"/>
      <c r="AB60" s="361">
        <f>'（別添１）_賃金改善計画書（訪問看護ステーション）'!AB63</f>
        <v>0</v>
      </c>
      <c r="AC60" s="361"/>
      <c r="AD60" s="361"/>
      <c r="AE60" s="361"/>
      <c r="AF60" s="361"/>
      <c r="AG60" s="85" t="s">
        <v>53</v>
      </c>
    </row>
    <row r="61" spans="1:33" ht="16.149999999999999" customHeight="1" x14ac:dyDescent="0.4">
      <c r="A61" s="24" t="s">
        <v>284</v>
      </c>
      <c r="B61" s="81"/>
      <c r="C61" s="14"/>
      <c r="D61" s="14"/>
      <c r="E61" s="14"/>
      <c r="F61" s="14"/>
      <c r="G61" s="14"/>
      <c r="H61" s="14"/>
      <c r="I61" s="14"/>
      <c r="J61" s="14"/>
      <c r="K61" s="14"/>
      <c r="L61" s="14"/>
      <c r="M61" s="14"/>
      <c r="N61" s="14"/>
      <c r="O61" s="14"/>
      <c r="P61" s="14"/>
      <c r="Q61" s="14"/>
      <c r="R61" s="14"/>
      <c r="S61" s="14"/>
      <c r="T61" s="14"/>
      <c r="U61" s="14"/>
      <c r="V61" s="14"/>
      <c r="W61" s="14"/>
      <c r="X61" s="14"/>
      <c r="Y61" s="14"/>
      <c r="Z61" s="14"/>
      <c r="AA61" s="82"/>
      <c r="AB61" s="290">
        <f>'（別添１）_賃金改善計画書（訪問看護ステーション）'!AB65</f>
        <v>0</v>
      </c>
      <c r="AC61" s="290"/>
      <c r="AD61" s="290"/>
      <c r="AE61" s="290"/>
      <c r="AF61" s="290"/>
      <c r="AG61" s="15" t="s">
        <v>43</v>
      </c>
    </row>
    <row r="62" spans="1:33" ht="16.149999999999999" customHeight="1" x14ac:dyDescent="0.4">
      <c r="A62" s="89"/>
      <c r="B62" s="157" t="s">
        <v>285</v>
      </c>
      <c r="C62" s="5"/>
      <c r="D62" s="5"/>
      <c r="E62" s="5"/>
      <c r="F62" s="5"/>
      <c r="G62" s="5"/>
      <c r="H62" s="5"/>
      <c r="I62" s="5"/>
      <c r="J62" s="5"/>
      <c r="K62" s="5"/>
      <c r="L62" s="5"/>
      <c r="M62" s="5"/>
      <c r="N62" s="5"/>
      <c r="O62" s="5"/>
      <c r="P62" s="5"/>
      <c r="Q62" s="5"/>
      <c r="R62" s="5"/>
      <c r="S62" s="5"/>
      <c r="T62" s="5"/>
      <c r="U62" s="5"/>
      <c r="V62" s="5"/>
      <c r="W62" s="5"/>
      <c r="X62" s="5"/>
      <c r="Y62" s="5"/>
      <c r="Z62" s="5"/>
      <c r="AA62" s="155"/>
      <c r="AB62" s="290">
        <f>'（別添１）_賃金改善計画書（訪問看護ステーション）'!AB66</f>
        <v>0</v>
      </c>
      <c r="AC62" s="290"/>
      <c r="AD62" s="290"/>
      <c r="AE62" s="290"/>
      <c r="AF62" s="290"/>
      <c r="AG62" s="6" t="s">
        <v>43</v>
      </c>
    </row>
    <row r="63" spans="1:33" ht="16.149999999999999" customHeight="1" x14ac:dyDescent="0.4">
      <c r="A63" s="24" t="s">
        <v>286</v>
      </c>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321"/>
      <c r="AC63" s="321"/>
      <c r="AD63" s="321"/>
      <c r="AE63" s="321"/>
      <c r="AF63" s="321"/>
      <c r="AG63" s="15" t="s">
        <v>43</v>
      </c>
    </row>
    <row r="64" spans="1:33" ht="16.149999999999999" customHeight="1" x14ac:dyDescent="0.4">
      <c r="A64" s="89"/>
      <c r="B64" s="60" t="s">
        <v>287</v>
      </c>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281"/>
      <c r="AC64" s="281"/>
      <c r="AD64" s="281"/>
      <c r="AE64" s="281"/>
      <c r="AF64" s="281"/>
      <c r="AG64" s="15" t="s">
        <v>43</v>
      </c>
    </row>
    <row r="65" spans="1:33" ht="16.149999999999999" customHeight="1" x14ac:dyDescent="0.4">
      <c r="A65" s="24" t="s">
        <v>54</v>
      </c>
      <c r="B65" s="5"/>
      <c r="C65" s="5"/>
      <c r="D65" s="5"/>
      <c r="E65" s="5"/>
      <c r="F65" s="5"/>
      <c r="G65" s="5"/>
      <c r="H65" s="5"/>
      <c r="I65" s="5"/>
      <c r="J65" s="5"/>
      <c r="K65" s="5"/>
      <c r="L65" s="5"/>
      <c r="M65" s="5"/>
      <c r="N65" s="5"/>
      <c r="O65" s="5"/>
      <c r="P65" s="5"/>
      <c r="Q65" s="5"/>
      <c r="R65" s="5"/>
      <c r="S65" s="5"/>
      <c r="T65" s="5"/>
      <c r="U65" s="5"/>
      <c r="V65" s="5"/>
      <c r="W65" s="5"/>
      <c r="X65" s="5"/>
      <c r="Y65" s="5"/>
      <c r="Z65" s="5"/>
      <c r="AA65" s="5"/>
      <c r="AB65" s="285">
        <f>AB64-AB62</f>
        <v>0</v>
      </c>
      <c r="AC65" s="285"/>
      <c r="AD65" s="285"/>
      <c r="AE65" s="285"/>
      <c r="AF65" s="285"/>
      <c r="AG65" s="6" t="s">
        <v>43</v>
      </c>
    </row>
    <row r="66" spans="1:33" ht="16.149999999999999" customHeight="1" x14ac:dyDescent="0.4">
      <c r="A66" s="16"/>
      <c r="B66" s="45" t="s">
        <v>257</v>
      </c>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81"/>
      <c r="AC66" s="281"/>
      <c r="AD66" s="281"/>
      <c r="AE66" s="281"/>
      <c r="AF66" s="281"/>
      <c r="AG66" s="26" t="s">
        <v>43</v>
      </c>
    </row>
    <row r="67" spans="1:33" ht="16.149999999999999" customHeight="1" thickBot="1" x14ac:dyDescent="0.45">
      <c r="A67" s="46"/>
      <c r="B67" s="182" t="s">
        <v>258</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82"/>
      <c r="AC67" s="282"/>
      <c r="AD67" s="282"/>
      <c r="AE67" s="282"/>
      <c r="AF67" s="282"/>
      <c r="AG67" s="26" t="s">
        <v>55</v>
      </c>
    </row>
    <row r="68" spans="1:33" ht="16.149999999999999" customHeight="1" thickTop="1" thickBot="1" x14ac:dyDescent="0.45">
      <c r="A68" s="91"/>
      <c r="B68" s="183" t="s">
        <v>56</v>
      </c>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283" t="e">
        <f>AB67/AB62*100</f>
        <v>#DIV/0!</v>
      </c>
      <c r="AC68" s="283"/>
      <c r="AD68" s="283"/>
      <c r="AE68" s="283"/>
      <c r="AF68" s="283"/>
      <c r="AG68" s="185" t="s">
        <v>57</v>
      </c>
    </row>
    <row r="69" spans="1:33" ht="16.149999999999999" customHeight="1" x14ac:dyDescent="0.4">
      <c r="D69" s="2"/>
      <c r="E69" s="2"/>
      <c r="F69" s="2"/>
      <c r="G69" s="2"/>
      <c r="H69" s="2"/>
      <c r="I69" s="2"/>
      <c r="J69" s="2"/>
      <c r="K69" s="2"/>
      <c r="L69" s="2"/>
      <c r="M69" s="2"/>
      <c r="N69" s="2"/>
      <c r="O69" s="2"/>
      <c r="P69" s="2"/>
      <c r="Q69" s="2"/>
      <c r="R69" s="2"/>
      <c r="S69" s="2"/>
      <c r="T69" s="2"/>
      <c r="U69" s="2"/>
      <c r="V69" s="2"/>
      <c r="W69" s="2"/>
      <c r="X69" s="2"/>
      <c r="Y69" s="2"/>
      <c r="Z69" s="2"/>
      <c r="AA69" s="2"/>
    </row>
    <row r="70" spans="1:33" ht="16.149999999999999" customHeight="1" thickBot="1" x14ac:dyDescent="0.45">
      <c r="A70" s="1" t="s">
        <v>58</v>
      </c>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325"/>
      <c r="AB70" s="325"/>
      <c r="AC70" s="325"/>
      <c r="AD70" s="325"/>
      <c r="AE70" s="325"/>
      <c r="AF70" s="325"/>
      <c r="AG70" s="325"/>
    </row>
    <row r="71" spans="1:33" ht="16.149999999999999" customHeight="1" x14ac:dyDescent="0.4">
      <c r="A71" s="181" t="s">
        <v>281</v>
      </c>
      <c r="B71" s="64"/>
      <c r="C71" s="40"/>
      <c r="D71" s="40"/>
      <c r="E71" s="40"/>
      <c r="F71" s="40"/>
      <c r="G71" s="40"/>
      <c r="H71" s="40"/>
      <c r="I71" s="40"/>
      <c r="J71" s="40"/>
      <c r="K71" s="40"/>
      <c r="L71" s="40"/>
      <c r="M71" s="40"/>
      <c r="N71" s="40"/>
      <c r="O71" s="40"/>
      <c r="P71" s="40"/>
      <c r="Q71" s="40"/>
      <c r="R71" s="40"/>
      <c r="S71" s="40"/>
      <c r="T71" s="40"/>
      <c r="U71" s="40"/>
      <c r="V71" s="40"/>
      <c r="W71" s="40"/>
      <c r="X71" s="40"/>
      <c r="Y71" s="40"/>
      <c r="Z71" s="40"/>
      <c r="AA71" s="83"/>
      <c r="AB71" s="361">
        <f>'（別添１）_賃金改善計画書（訪問看護ステーション）'!AB75</f>
        <v>0</v>
      </c>
      <c r="AC71" s="361"/>
      <c r="AD71" s="361"/>
      <c r="AE71" s="361"/>
      <c r="AF71" s="361"/>
      <c r="AG71" s="85" t="s">
        <v>53</v>
      </c>
    </row>
    <row r="72" spans="1:33" ht="16.149999999999999" customHeight="1" x14ac:dyDescent="0.4">
      <c r="A72" s="24" t="s">
        <v>284</v>
      </c>
      <c r="B72" s="81"/>
      <c r="C72" s="14"/>
      <c r="D72" s="14"/>
      <c r="E72" s="14"/>
      <c r="F72" s="14"/>
      <c r="G72" s="14"/>
      <c r="H72" s="14"/>
      <c r="I72" s="14"/>
      <c r="J72" s="14"/>
      <c r="K72" s="14"/>
      <c r="L72" s="14"/>
      <c r="M72" s="14"/>
      <c r="N72" s="14"/>
      <c r="O72" s="14"/>
      <c r="P72" s="14"/>
      <c r="Q72" s="14"/>
      <c r="R72" s="14"/>
      <c r="S72" s="14"/>
      <c r="T72" s="14"/>
      <c r="U72" s="14"/>
      <c r="V72" s="14"/>
      <c r="W72" s="14"/>
      <c r="X72" s="14"/>
      <c r="Y72" s="14"/>
      <c r="Z72" s="14"/>
      <c r="AA72" s="82"/>
      <c r="AB72" s="290">
        <f>'（別添１）_賃金改善計画書（訪問看護ステーション）'!AB77</f>
        <v>0</v>
      </c>
      <c r="AC72" s="290"/>
      <c r="AD72" s="290"/>
      <c r="AE72" s="290"/>
      <c r="AF72" s="290"/>
      <c r="AG72" s="15" t="s">
        <v>43</v>
      </c>
    </row>
    <row r="73" spans="1:33" ht="16.149999999999999" customHeight="1" x14ac:dyDescent="0.4">
      <c r="A73" s="89"/>
      <c r="B73" s="157" t="s">
        <v>285</v>
      </c>
      <c r="C73" s="5"/>
      <c r="D73" s="5"/>
      <c r="E73" s="5"/>
      <c r="F73" s="5"/>
      <c r="G73" s="5"/>
      <c r="H73" s="5"/>
      <c r="I73" s="5"/>
      <c r="J73" s="5"/>
      <c r="K73" s="5"/>
      <c r="L73" s="5"/>
      <c r="M73" s="5"/>
      <c r="N73" s="5"/>
      <c r="O73" s="5"/>
      <c r="P73" s="5"/>
      <c r="Q73" s="5"/>
      <c r="R73" s="5"/>
      <c r="S73" s="5"/>
      <c r="T73" s="5"/>
      <c r="U73" s="5"/>
      <c r="V73" s="5"/>
      <c r="W73" s="5"/>
      <c r="X73" s="5"/>
      <c r="Y73" s="5"/>
      <c r="Z73" s="5"/>
      <c r="AA73" s="155"/>
      <c r="AB73" s="290">
        <f>'（別添１）_賃金改善計画書（訪問看護ステーション）'!AB78</f>
        <v>0</v>
      </c>
      <c r="AC73" s="290"/>
      <c r="AD73" s="290"/>
      <c r="AE73" s="290"/>
      <c r="AF73" s="290"/>
      <c r="AG73" s="6" t="s">
        <v>43</v>
      </c>
    </row>
    <row r="74" spans="1:33" ht="16.149999999999999" customHeight="1" x14ac:dyDescent="0.4">
      <c r="A74" s="24" t="s">
        <v>286</v>
      </c>
      <c r="B74" s="5"/>
      <c r="C74" s="5"/>
      <c r="D74" s="5"/>
      <c r="E74" s="5"/>
      <c r="F74" s="5"/>
      <c r="G74" s="5"/>
      <c r="H74" s="5"/>
      <c r="I74" s="5"/>
      <c r="J74" s="5"/>
      <c r="K74" s="5"/>
      <c r="L74" s="5"/>
      <c r="M74" s="5"/>
      <c r="N74" s="5"/>
      <c r="O74" s="5"/>
      <c r="P74" s="5"/>
      <c r="Q74" s="5"/>
      <c r="R74" s="5"/>
      <c r="S74" s="5"/>
      <c r="T74" s="5"/>
      <c r="U74" s="5"/>
      <c r="V74" s="5"/>
      <c r="W74" s="5"/>
      <c r="X74" s="5"/>
      <c r="Y74" s="5"/>
      <c r="Z74" s="5"/>
      <c r="AA74" s="5"/>
      <c r="AB74" s="321"/>
      <c r="AC74" s="321"/>
      <c r="AD74" s="321"/>
      <c r="AE74" s="321"/>
      <c r="AF74" s="321"/>
      <c r="AG74" s="6" t="s">
        <v>43</v>
      </c>
    </row>
    <row r="75" spans="1:33" ht="16.149999999999999" customHeight="1" x14ac:dyDescent="0.4">
      <c r="A75" s="89"/>
      <c r="B75" s="60" t="s">
        <v>287</v>
      </c>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281"/>
      <c r="AC75" s="281"/>
      <c r="AD75" s="281"/>
      <c r="AE75" s="281"/>
      <c r="AF75" s="281"/>
      <c r="AG75" s="15" t="s">
        <v>43</v>
      </c>
    </row>
    <row r="76" spans="1:33" ht="16.149999999999999" customHeight="1" x14ac:dyDescent="0.4">
      <c r="A76" s="24" t="s">
        <v>54</v>
      </c>
      <c r="B76" s="5"/>
      <c r="C76" s="5"/>
      <c r="D76" s="5"/>
      <c r="E76" s="5"/>
      <c r="F76" s="5"/>
      <c r="G76" s="5"/>
      <c r="H76" s="5"/>
      <c r="I76" s="5"/>
      <c r="J76" s="5"/>
      <c r="K76" s="5"/>
      <c r="L76" s="5"/>
      <c r="M76" s="5"/>
      <c r="N76" s="5"/>
      <c r="O76" s="5"/>
      <c r="P76" s="5"/>
      <c r="Q76" s="5"/>
      <c r="R76" s="5"/>
      <c r="S76" s="5"/>
      <c r="T76" s="5"/>
      <c r="U76" s="5"/>
      <c r="V76" s="5"/>
      <c r="W76" s="5"/>
      <c r="X76" s="5"/>
      <c r="Y76" s="5"/>
      <c r="Z76" s="5"/>
      <c r="AA76" s="5"/>
      <c r="AB76" s="285">
        <f>AB75-AB73</f>
        <v>0</v>
      </c>
      <c r="AC76" s="285"/>
      <c r="AD76" s="285"/>
      <c r="AE76" s="285"/>
      <c r="AF76" s="285"/>
      <c r="AG76" s="6" t="s">
        <v>43</v>
      </c>
    </row>
    <row r="77" spans="1:33" ht="16.149999999999999" customHeight="1" x14ac:dyDescent="0.4">
      <c r="A77" s="16"/>
      <c r="B77" s="45" t="s">
        <v>257</v>
      </c>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81"/>
      <c r="AC77" s="281"/>
      <c r="AD77" s="281"/>
      <c r="AE77" s="281"/>
      <c r="AF77" s="281"/>
      <c r="AG77" s="26" t="s">
        <v>43</v>
      </c>
    </row>
    <row r="78" spans="1:33" ht="16.149999999999999" customHeight="1" thickBot="1" x14ac:dyDescent="0.45">
      <c r="A78" s="46"/>
      <c r="B78" s="182" t="s">
        <v>258</v>
      </c>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82"/>
      <c r="AC78" s="282"/>
      <c r="AD78" s="282"/>
      <c r="AE78" s="282"/>
      <c r="AF78" s="282"/>
      <c r="AG78" s="26" t="s">
        <v>55</v>
      </c>
    </row>
    <row r="79" spans="1:33" ht="16.350000000000001" customHeight="1" thickTop="1" thickBot="1" x14ac:dyDescent="0.45">
      <c r="A79" s="91"/>
      <c r="B79" s="183" t="s">
        <v>56</v>
      </c>
      <c r="C79" s="184"/>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283" t="e">
        <f>AB78/AB72*100</f>
        <v>#DIV/0!</v>
      </c>
      <c r="AC79" s="283"/>
      <c r="AD79" s="283"/>
      <c r="AE79" s="283"/>
      <c r="AF79" s="283"/>
      <c r="AG79" s="185" t="s">
        <v>57</v>
      </c>
    </row>
    <row r="80" spans="1:33" ht="16.350000000000001" customHeight="1" x14ac:dyDescent="0.4"/>
    <row r="81" spans="1:33" ht="16.149999999999999" customHeight="1" thickBot="1" x14ac:dyDescent="0.45">
      <c r="A81" s="1" t="s">
        <v>212</v>
      </c>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325"/>
      <c r="AB81" s="325"/>
      <c r="AC81" s="325"/>
      <c r="AD81" s="325"/>
      <c r="AE81" s="325"/>
      <c r="AF81" s="325"/>
      <c r="AG81" s="325"/>
    </row>
    <row r="82" spans="1:33" ht="16.149999999999999" customHeight="1" x14ac:dyDescent="0.4">
      <c r="A82" s="181" t="s">
        <v>282</v>
      </c>
      <c r="B82" s="64"/>
      <c r="C82" s="40"/>
      <c r="D82" s="40"/>
      <c r="E82" s="40"/>
      <c r="F82" s="40"/>
      <c r="G82" s="40"/>
      <c r="H82" s="40"/>
      <c r="I82" s="40"/>
      <c r="J82" s="40"/>
      <c r="K82" s="40"/>
      <c r="L82" s="40"/>
      <c r="M82" s="40"/>
      <c r="N82" s="40"/>
      <c r="O82" s="40"/>
      <c r="P82" s="40"/>
      <c r="Q82" s="40"/>
      <c r="R82" s="40"/>
      <c r="S82" s="40"/>
      <c r="T82" s="40"/>
      <c r="U82" s="40"/>
      <c r="V82" s="40"/>
      <c r="W82" s="40"/>
      <c r="X82" s="40"/>
      <c r="Y82" s="40"/>
      <c r="Z82" s="40"/>
      <c r="AA82" s="83"/>
      <c r="AB82" s="359">
        <f>'（別添１）_賃金改善計画書（訪問看護ステーション）'!AB87</f>
        <v>0</v>
      </c>
      <c r="AC82" s="359"/>
      <c r="AD82" s="359"/>
      <c r="AE82" s="359"/>
      <c r="AF82" s="359"/>
      <c r="AG82" s="85" t="s">
        <v>53</v>
      </c>
    </row>
    <row r="83" spans="1:33" ht="16.149999999999999" customHeight="1" x14ac:dyDescent="0.4">
      <c r="A83" s="24" t="s">
        <v>284</v>
      </c>
      <c r="B83" s="81"/>
      <c r="C83" s="14"/>
      <c r="D83" s="14"/>
      <c r="E83" s="14"/>
      <c r="F83" s="14"/>
      <c r="G83" s="14"/>
      <c r="H83" s="14"/>
      <c r="I83" s="14"/>
      <c r="J83" s="14"/>
      <c r="K83" s="14"/>
      <c r="L83" s="14"/>
      <c r="M83" s="14"/>
      <c r="N83" s="14"/>
      <c r="O83" s="14"/>
      <c r="P83" s="14"/>
      <c r="Q83" s="14"/>
      <c r="R83" s="14"/>
      <c r="S83" s="14"/>
      <c r="T83" s="14"/>
      <c r="U83" s="14"/>
      <c r="V83" s="14"/>
      <c r="W83" s="14"/>
      <c r="X83" s="14"/>
      <c r="Y83" s="14"/>
      <c r="Z83" s="14"/>
      <c r="AA83" s="82"/>
      <c r="AB83" s="360">
        <f>'（別添１）_賃金改善計画書（訪問看護ステーション）'!AB89</f>
        <v>0</v>
      </c>
      <c r="AC83" s="360"/>
      <c r="AD83" s="360"/>
      <c r="AE83" s="360"/>
      <c r="AF83" s="360"/>
      <c r="AG83" s="15" t="s">
        <v>43</v>
      </c>
    </row>
    <row r="84" spans="1:33" ht="16.149999999999999" customHeight="1" x14ac:dyDescent="0.4">
      <c r="A84" s="89"/>
      <c r="B84" s="157" t="s">
        <v>285</v>
      </c>
      <c r="C84" s="5"/>
      <c r="D84" s="5"/>
      <c r="E84" s="5"/>
      <c r="F84" s="5"/>
      <c r="G84" s="5"/>
      <c r="H84" s="5"/>
      <c r="I84" s="5"/>
      <c r="J84" s="5"/>
      <c r="K84" s="5"/>
      <c r="L84" s="5"/>
      <c r="M84" s="5"/>
      <c r="N84" s="5"/>
      <c r="O84" s="5"/>
      <c r="P84" s="5"/>
      <c r="Q84" s="5"/>
      <c r="R84" s="5"/>
      <c r="S84" s="5"/>
      <c r="T84" s="5"/>
      <c r="U84" s="5"/>
      <c r="V84" s="5"/>
      <c r="W84" s="5"/>
      <c r="X84" s="5"/>
      <c r="Y84" s="5"/>
      <c r="Z84" s="5"/>
      <c r="AA84" s="155"/>
      <c r="AB84" s="290">
        <f>'（別添１）_賃金改善計画書（訪問看護ステーション）'!AB90</f>
        <v>0</v>
      </c>
      <c r="AC84" s="290"/>
      <c r="AD84" s="290"/>
      <c r="AE84" s="290"/>
      <c r="AF84" s="290"/>
      <c r="AG84" s="6" t="s">
        <v>43</v>
      </c>
    </row>
    <row r="85" spans="1:33" ht="16.149999999999999" customHeight="1" x14ac:dyDescent="0.4">
      <c r="A85" s="24" t="s">
        <v>286</v>
      </c>
      <c r="B85" s="5"/>
      <c r="C85" s="5"/>
      <c r="D85" s="5"/>
      <c r="E85" s="5"/>
      <c r="F85" s="5"/>
      <c r="G85" s="5"/>
      <c r="H85" s="5"/>
      <c r="I85" s="5"/>
      <c r="J85" s="5"/>
      <c r="K85" s="5"/>
      <c r="L85" s="5"/>
      <c r="M85" s="5"/>
      <c r="N85" s="5"/>
      <c r="O85" s="5"/>
      <c r="P85" s="5"/>
      <c r="Q85" s="5"/>
      <c r="R85" s="5"/>
      <c r="S85" s="5"/>
      <c r="T85" s="5"/>
      <c r="U85" s="5"/>
      <c r="V85" s="5"/>
      <c r="W85" s="5"/>
      <c r="X85" s="5"/>
      <c r="Y85" s="5"/>
      <c r="Z85" s="5"/>
      <c r="AA85" s="5"/>
      <c r="AB85" s="281"/>
      <c r="AC85" s="281"/>
      <c r="AD85" s="281"/>
      <c r="AE85" s="281"/>
      <c r="AF85" s="281"/>
      <c r="AG85" s="6" t="s">
        <v>43</v>
      </c>
    </row>
    <row r="86" spans="1:33" ht="16.149999999999999" customHeight="1" x14ac:dyDescent="0.4">
      <c r="A86" s="89"/>
      <c r="B86" s="60" t="s">
        <v>287</v>
      </c>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281"/>
      <c r="AC86" s="281"/>
      <c r="AD86" s="281"/>
      <c r="AE86" s="281"/>
      <c r="AF86" s="281"/>
      <c r="AG86" s="15" t="s">
        <v>43</v>
      </c>
    </row>
    <row r="87" spans="1:33" ht="16.149999999999999" customHeight="1" x14ac:dyDescent="0.4">
      <c r="A87" s="24" t="s">
        <v>54</v>
      </c>
      <c r="B87" s="5"/>
      <c r="C87" s="5"/>
      <c r="D87" s="5"/>
      <c r="E87" s="5"/>
      <c r="F87" s="5"/>
      <c r="G87" s="5"/>
      <c r="H87" s="5"/>
      <c r="I87" s="5"/>
      <c r="J87" s="5"/>
      <c r="K87" s="5"/>
      <c r="L87" s="5"/>
      <c r="M87" s="5"/>
      <c r="N87" s="5"/>
      <c r="O87" s="5"/>
      <c r="P87" s="5"/>
      <c r="Q87" s="5"/>
      <c r="R87" s="5"/>
      <c r="S87" s="5"/>
      <c r="T87" s="5"/>
      <c r="U87" s="5"/>
      <c r="V87" s="5"/>
      <c r="W87" s="5"/>
      <c r="X87" s="5"/>
      <c r="Y87" s="5"/>
      <c r="Z87" s="5"/>
      <c r="AA87" s="5"/>
      <c r="AB87" s="285">
        <f>AB86-AB84</f>
        <v>0</v>
      </c>
      <c r="AC87" s="285"/>
      <c r="AD87" s="285"/>
      <c r="AE87" s="285"/>
      <c r="AF87" s="285"/>
      <c r="AG87" s="6" t="s">
        <v>43</v>
      </c>
    </row>
    <row r="88" spans="1:33" ht="16.149999999999999" customHeight="1" x14ac:dyDescent="0.4">
      <c r="A88" s="16"/>
      <c r="B88" s="45" t="s">
        <v>257</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81"/>
      <c r="AC88" s="281"/>
      <c r="AD88" s="281"/>
      <c r="AE88" s="281"/>
      <c r="AF88" s="281"/>
      <c r="AG88" s="26" t="s">
        <v>43</v>
      </c>
    </row>
    <row r="89" spans="1:33" ht="16.149999999999999" customHeight="1" thickBot="1" x14ac:dyDescent="0.45">
      <c r="A89" s="46"/>
      <c r="B89" s="182" t="s">
        <v>258</v>
      </c>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82"/>
      <c r="AC89" s="282"/>
      <c r="AD89" s="282"/>
      <c r="AE89" s="282"/>
      <c r="AF89" s="282"/>
      <c r="AG89" s="26" t="s">
        <v>55</v>
      </c>
    </row>
    <row r="90" spans="1:33" ht="16.350000000000001" customHeight="1" thickTop="1" thickBot="1" x14ac:dyDescent="0.45">
      <c r="A90" s="91"/>
      <c r="B90" s="183" t="s">
        <v>56</v>
      </c>
      <c r="C90" s="184"/>
      <c r="D90" s="184"/>
      <c r="E90" s="184"/>
      <c r="F90" s="184"/>
      <c r="G90" s="184"/>
      <c r="H90" s="184"/>
      <c r="I90" s="184"/>
      <c r="J90" s="184"/>
      <c r="K90" s="184"/>
      <c r="L90" s="184"/>
      <c r="M90" s="184"/>
      <c r="N90" s="184"/>
      <c r="O90" s="184"/>
      <c r="P90" s="184"/>
      <c r="Q90" s="184"/>
      <c r="R90" s="184"/>
      <c r="S90" s="184"/>
      <c r="T90" s="184"/>
      <c r="U90" s="184"/>
      <c r="V90" s="184"/>
      <c r="W90" s="184"/>
      <c r="X90" s="184"/>
      <c r="Y90" s="184"/>
      <c r="Z90" s="184"/>
      <c r="AA90" s="184"/>
      <c r="AB90" s="283" t="e">
        <f>AB89/AB84*100</f>
        <v>#DIV/0!</v>
      </c>
      <c r="AC90" s="283"/>
      <c r="AD90" s="283"/>
      <c r="AE90" s="283"/>
      <c r="AF90" s="283"/>
      <c r="AG90" s="185" t="s">
        <v>57</v>
      </c>
    </row>
    <row r="91" spans="1:33" ht="16.350000000000001" customHeight="1" x14ac:dyDescent="0.4"/>
    <row r="92" spans="1:33" ht="16.149999999999999" customHeight="1" thickBot="1" x14ac:dyDescent="0.45">
      <c r="A92" s="1" t="s">
        <v>59</v>
      </c>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325"/>
      <c r="AB92" s="325"/>
      <c r="AC92" s="325"/>
      <c r="AD92" s="325"/>
      <c r="AE92" s="325"/>
      <c r="AF92" s="325"/>
      <c r="AG92" s="325"/>
    </row>
    <row r="93" spans="1:33" ht="16.149999999999999" customHeight="1" x14ac:dyDescent="0.4">
      <c r="A93" s="181" t="s">
        <v>283</v>
      </c>
      <c r="B93" s="64"/>
      <c r="C93" s="40"/>
      <c r="D93" s="40"/>
      <c r="E93" s="40"/>
      <c r="F93" s="40"/>
      <c r="G93" s="40"/>
      <c r="H93" s="40"/>
      <c r="I93" s="40"/>
      <c r="J93" s="40"/>
      <c r="K93" s="40"/>
      <c r="L93" s="40"/>
      <c r="M93" s="40"/>
      <c r="N93" s="40"/>
      <c r="O93" s="40"/>
      <c r="P93" s="40"/>
      <c r="Q93" s="40"/>
      <c r="R93" s="40"/>
      <c r="S93" s="40"/>
      <c r="T93" s="40"/>
      <c r="U93" s="40"/>
      <c r="V93" s="40"/>
      <c r="W93" s="40"/>
      <c r="X93" s="40"/>
      <c r="Y93" s="40"/>
      <c r="Z93" s="40"/>
      <c r="AA93" s="83"/>
      <c r="AB93" s="359">
        <f>'（別添１）_賃金改善計画書（訪問看護ステーション）'!AB99</f>
        <v>0</v>
      </c>
      <c r="AC93" s="359"/>
      <c r="AD93" s="359"/>
      <c r="AE93" s="359"/>
      <c r="AF93" s="359"/>
      <c r="AG93" s="85" t="s">
        <v>53</v>
      </c>
    </row>
    <row r="94" spans="1:33" ht="16.149999999999999" customHeight="1" x14ac:dyDescent="0.4">
      <c r="A94" s="24" t="s">
        <v>284</v>
      </c>
      <c r="B94" s="81"/>
      <c r="C94" s="14"/>
      <c r="D94" s="14"/>
      <c r="E94" s="14"/>
      <c r="F94" s="14"/>
      <c r="G94" s="14"/>
      <c r="H94" s="14"/>
      <c r="I94" s="14"/>
      <c r="J94" s="14"/>
      <c r="K94" s="14"/>
      <c r="L94" s="14"/>
      <c r="M94" s="14"/>
      <c r="N94" s="14"/>
      <c r="O94" s="14"/>
      <c r="P94" s="14"/>
      <c r="Q94" s="14"/>
      <c r="R94" s="14"/>
      <c r="S94" s="14"/>
      <c r="T94" s="14"/>
      <c r="U94" s="14"/>
      <c r="V94" s="14"/>
      <c r="W94" s="14"/>
      <c r="X94" s="14"/>
      <c r="Y94" s="14"/>
      <c r="Z94" s="14"/>
      <c r="AA94" s="82"/>
      <c r="AB94" s="360">
        <f>'（別添１）_賃金改善計画書（訪問看護ステーション）'!AB101</f>
        <v>0</v>
      </c>
      <c r="AC94" s="360"/>
      <c r="AD94" s="360"/>
      <c r="AE94" s="360"/>
      <c r="AF94" s="360"/>
      <c r="AG94" s="15" t="s">
        <v>43</v>
      </c>
    </row>
    <row r="95" spans="1:33" ht="16.149999999999999" customHeight="1" x14ac:dyDescent="0.4">
      <c r="A95" s="89"/>
      <c r="B95" s="157" t="s">
        <v>285</v>
      </c>
      <c r="C95" s="5"/>
      <c r="D95" s="5"/>
      <c r="E95" s="5"/>
      <c r="F95" s="5"/>
      <c r="G95" s="5"/>
      <c r="H95" s="5"/>
      <c r="I95" s="5"/>
      <c r="J95" s="5"/>
      <c r="K95" s="5"/>
      <c r="L95" s="5"/>
      <c r="M95" s="5"/>
      <c r="N95" s="5"/>
      <c r="O95" s="5"/>
      <c r="P95" s="5"/>
      <c r="Q95" s="5"/>
      <c r="R95" s="5"/>
      <c r="S95" s="5"/>
      <c r="T95" s="5"/>
      <c r="U95" s="5"/>
      <c r="V95" s="5"/>
      <c r="W95" s="5"/>
      <c r="X95" s="5"/>
      <c r="Y95" s="5"/>
      <c r="Z95" s="5"/>
      <c r="AA95" s="155"/>
      <c r="AB95" s="290">
        <f>'（別添１）_賃金改善計画書（訪問看護ステーション）'!AB102</f>
        <v>0</v>
      </c>
      <c r="AC95" s="290"/>
      <c r="AD95" s="290"/>
      <c r="AE95" s="290"/>
      <c r="AF95" s="290"/>
      <c r="AG95" s="6" t="s">
        <v>43</v>
      </c>
    </row>
    <row r="96" spans="1:33" ht="16.149999999999999" customHeight="1" x14ac:dyDescent="0.4">
      <c r="A96" s="24" t="s">
        <v>286</v>
      </c>
      <c r="B96" s="5"/>
      <c r="C96" s="5"/>
      <c r="D96" s="5"/>
      <c r="E96" s="5"/>
      <c r="F96" s="5"/>
      <c r="G96" s="5"/>
      <c r="H96" s="5"/>
      <c r="I96" s="5"/>
      <c r="J96" s="5"/>
      <c r="K96" s="5"/>
      <c r="L96" s="5"/>
      <c r="M96" s="5"/>
      <c r="N96" s="5"/>
      <c r="O96" s="5"/>
      <c r="P96" s="5"/>
      <c r="Q96" s="5"/>
      <c r="R96" s="5"/>
      <c r="S96" s="5"/>
      <c r="T96" s="5"/>
      <c r="U96" s="5"/>
      <c r="V96" s="5"/>
      <c r="W96" s="5"/>
      <c r="X96" s="5"/>
      <c r="Y96" s="5"/>
      <c r="Z96" s="5"/>
      <c r="AA96" s="5"/>
      <c r="AB96" s="358"/>
      <c r="AC96" s="358"/>
      <c r="AD96" s="358"/>
      <c r="AE96" s="358"/>
      <c r="AF96" s="358"/>
      <c r="AG96" s="6" t="s">
        <v>43</v>
      </c>
    </row>
    <row r="97" spans="1:33" ht="16.149999999999999" customHeight="1" x14ac:dyDescent="0.4">
      <c r="A97" s="89"/>
      <c r="B97" s="60" t="s">
        <v>287</v>
      </c>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281"/>
      <c r="AC97" s="281"/>
      <c r="AD97" s="281"/>
      <c r="AE97" s="281"/>
      <c r="AF97" s="281"/>
      <c r="AG97" s="15" t="s">
        <v>43</v>
      </c>
    </row>
    <row r="98" spans="1:33" ht="16.149999999999999" customHeight="1" x14ac:dyDescent="0.4">
      <c r="A98" s="24" t="s">
        <v>54</v>
      </c>
      <c r="B98" s="5"/>
      <c r="C98" s="5"/>
      <c r="D98" s="5"/>
      <c r="E98" s="5"/>
      <c r="F98" s="5"/>
      <c r="G98" s="5"/>
      <c r="H98" s="5"/>
      <c r="I98" s="5"/>
      <c r="J98" s="5"/>
      <c r="K98" s="5"/>
      <c r="L98" s="5"/>
      <c r="M98" s="5"/>
      <c r="N98" s="5"/>
      <c r="O98" s="5"/>
      <c r="P98" s="5"/>
      <c r="Q98" s="5"/>
      <c r="R98" s="5"/>
      <c r="S98" s="5"/>
      <c r="T98" s="5"/>
      <c r="U98" s="5"/>
      <c r="V98" s="5"/>
      <c r="W98" s="5"/>
      <c r="X98" s="5"/>
      <c r="Y98" s="5"/>
      <c r="Z98" s="5"/>
      <c r="AA98" s="5"/>
      <c r="AB98" s="285">
        <f>AB97-AB95</f>
        <v>0</v>
      </c>
      <c r="AC98" s="285"/>
      <c r="AD98" s="285"/>
      <c r="AE98" s="285"/>
      <c r="AF98" s="285"/>
      <c r="AG98" s="6" t="s">
        <v>43</v>
      </c>
    </row>
    <row r="99" spans="1:33" ht="16.149999999999999" customHeight="1" x14ac:dyDescent="0.4">
      <c r="A99" s="16"/>
      <c r="B99" s="45" t="s">
        <v>257</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81"/>
      <c r="AC99" s="281"/>
      <c r="AD99" s="281"/>
      <c r="AE99" s="281"/>
      <c r="AF99" s="281"/>
      <c r="AG99" s="26" t="s">
        <v>43</v>
      </c>
    </row>
    <row r="100" spans="1:33" ht="16.149999999999999" customHeight="1" thickBot="1" x14ac:dyDescent="0.45">
      <c r="A100" s="46"/>
      <c r="B100" s="182" t="s">
        <v>258</v>
      </c>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82"/>
      <c r="AC100" s="282"/>
      <c r="AD100" s="282"/>
      <c r="AE100" s="282"/>
      <c r="AF100" s="282"/>
      <c r="AG100" s="26" t="s">
        <v>55</v>
      </c>
    </row>
    <row r="101" spans="1:33" ht="16.350000000000001" customHeight="1" thickTop="1" thickBot="1" x14ac:dyDescent="0.45">
      <c r="A101" s="91"/>
      <c r="B101" s="183" t="s">
        <v>56</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283" t="e">
        <f>AB100/AB95*100</f>
        <v>#DIV/0!</v>
      </c>
      <c r="AC101" s="283"/>
      <c r="AD101" s="283"/>
      <c r="AE101" s="283"/>
      <c r="AF101" s="283"/>
      <c r="AG101" s="185" t="s">
        <v>57</v>
      </c>
    </row>
    <row r="102" spans="1:33" ht="16.350000000000001" customHeight="1" x14ac:dyDescent="0.4"/>
    <row r="103" spans="1:33" ht="16.149999999999999" customHeight="1" thickBot="1" x14ac:dyDescent="0.45">
      <c r="A103" s="1" t="s">
        <v>60</v>
      </c>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325"/>
      <c r="AB103" s="325"/>
      <c r="AC103" s="325"/>
      <c r="AD103" s="325"/>
      <c r="AE103" s="325"/>
      <c r="AF103" s="325"/>
      <c r="AG103" s="325"/>
    </row>
    <row r="104" spans="1:33" ht="16.149999999999999" customHeight="1" x14ac:dyDescent="0.4">
      <c r="A104" s="181" t="s">
        <v>291</v>
      </c>
      <c r="B104" s="64"/>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83"/>
      <c r="AB104" s="361">
        <f>'（別添１）_賃金改善計画書（訪問看護ステーション）'!AB111</f>
        <v>0</v>
      </c>
      <c r="AC104" s="361"/>
      <c r="AD104" s="361"/>
      <c r="AE104" s="361"/>
      <c r="AF104" s="361"/>
      <c r="AG104" s="85" t="s">
        <v>53</v>
      </c>
    </row>
    <row r="105" spans="1:33" ht="16.149999999999999" customHeight="1" x14ac:dyDescent="0.4">
      <c r="A105" s="24" t="s">
        <v>284</v>
      </c>
      <c r="B105" s="81"/>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82"/>
      <c r="AB105" s="360">
        <f>'（別添１）_賃金改善計画書（訪問看護ステーション）'!AB113</f>
        <v>0</v>
      </c>
      <c r="AC105" s="360"/>
      <c r="AD105" s="360"/>
      <c r="AE105" s="360"/>
      <c r="AF105" s="360"/>
      <c r="AG105" s="15" t="s">
        <v>43</v>
      </c>
    </row>
    <row r="106" spans="1:33" ht="16.149999999999999" customHeight="1" x14ac:dyDescent="0.4">
      <c r="A106" s="89"/>
      <c r="B106" s="157" t="s">
        <v>285</v>
      </c>
      <c r="C106" s="5"/>
      <c r="D106" s="5"/>
      <c r="E106" s="5"/>
      <c r="F106" s="5"/>
      <c r="G106" s="5"/>
      <c r="H106" s="5"/>
      <c r="I106" s="5"/>
      <c r="J106" s="5"/>
      <c r="K106" s="5"/>
      <c r="L106" s="5"/>
      <c r="M106" s="5"/>
      <c r="N106" s="5"/>
      <c r="O106" s="5"/>
      <c r="P106" s="5"/>
      <c r="Q106" s="5"/>
      <c r="R106" s="5"/>
      <c r="S106" s="5"/>
      <c r="T106" s="5"/>
      <c r="U106" s="5"/>
      <c r="V106" s="5"/>
      <c r="W106" s="5"/>
      <c r="X106" s="5"/>
      <c r="Y106" s="5"/>
      <c r="Z106" s="5"/>
      <c r="AA106" s="155"/>
      <c r="AB106" s="360">
        <f>'（別添１）_賃金改善計画書（訪問看護ステーション）'!AB114</f>
        <v>0</v>
      </c>
      <c r="AC106" s="360"/>
      <c r="AD106" s="360"/>
      <c r="AE106" s="360"/>
      <c r="AF106" s="360"/>
      <c r="AG106" s="6" t="s">
        <v>43</v>
      </c>
    </row>
    <row r="107" spans="1:33" ht="16.149999999999999" customHeight="1" x14ac:dyDescent="0.4">
      <c r="A107" s="24" t="s">
        <v>286</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358"/>
      <c r="AC107" s="358"/>
      <c r="AD107" s="358"/>
      <c r="AE107" s="358"/>
      <c r="AF107" s="358"/>
      <c r="AG107" s="6" t="s">
        <v>43</v>
      </c>
    </row>
    <row r="108" spans="1:33" ht="16.149999999999999" customHeight="1" x14ac:dyDescent="0.4">
      <c r="A108" s="89"/>
      <c r="B108" s="60" t="s">
        <v>287</v>
      </c>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358"/>
      <c r="AC108" s="358"/>
      <c r="AD108" s="358"/>
      <c r="AE108" s="358"/>
      <c r="AF108" s="358"/>
      <c r="AG108" s="15" t="s">
        <v>43</v>
      </c>
    </row>
    <row r="109" spans="1:33" ht="16.149999999999999" customHeight="1" x14ac:dyDescent="0.4">
      <c r="A109" s="24" t="s">
        <v>54</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290">
        <f>AB108-AB106</f>
        <v>0</v>
      </c>
      <c r="AC109" s="290"/>
      <c r="AD109" s="290"/>
      <c r="AE109" s="290"/>
      <c r="AF109" s="290"/>
      <c r="AG109" s="6" t="s">
        <v>43</v>
      </c>
    </row>
    <row r="110" spans="1:33" ht="16.149999999999999" customHeight="1" x14ac:dyDescent="0.4">
      <c r="A110" s="16"/>
      <c r="B110" s="45" t="s">
        <v>257</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81"/>
      <c r="AC110" s="281"/>
      <c r="AD110" s="281"/>
      <c r="AE110" s="281"/>
      <c r="AF110" s="281"/>
      <c r="AG110" s="26" t="s">
        <v>43</v>
      </c>
    </row>
    <row r="111" spans="1:33" ht="16.149999999999999" customHeight="1" thickBot="1" x14ac:dyDescent="0.45">
      <c r="A111" s="46"/>
      <c r="B111" s="182" t="s">
        <v>258</v>
      </c>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322"/>
      <c r="AC111" s="322"/>
      <c r="AD111" s="322"/>
      <c r="AE111" s="322"/>
      <c r="AF111" s="322"/>
      <c r="AG111" s="26" t="s">
        <v>55</v>
      </c>
    </row>
    <row r="112" spans="1:33" ht="16.350000000000001" customHeight="1" thickTop="1" thickBot="1" x14ac:dyDescent="0.45">
      <c r="A112" s="91"/>
      <c r="B112" s="183" t="s">
        <v>56</v>
      </c>
      <c r="C112" s="184"/>
      <c r="D112" s="184"/>
      <c r="E112" s="184"/>
      <c r="F112" s="184"/>
      <c r="G112" s="184"/>
      <c r="H112" s="184"/>
      <c r="I112" s="184"/>
      <c r="J112" s="184"/>
      <c r="K112" s="184"/>
      <c r="L112" s="184"/>
      <c r="M112" s="184"/>
      <c r="N112" s="184"/>
      <c r="O112" s="184"/>
      <c r="P112" s="184"/>
      <c r="Q112" s="184"/>
      <c r="R112" s="184"/>
      <c r="S112" s="184"/>
      <c r="T112" s="184"/>
      <c r="U112" s="184"/>
      <c r="V112" s="184"/>
      <c r="W112" s="184"/>
      <c r="X112" s="184"/>
      <c r="Y112" s="184"/>
      <c r="Z112" s="184"/>
      <c r="AA112" s="184"/>
      <c r="AB112" s="283" t="e">
        <f>AB111/AB106*100</f>
        <v>#DIV/0!</v>
      </c>
      <c r="AC112" s="283"/>
      <c r="AD112" s="283"/>
      <c r="AE112" s="283"/>
      <c r="AF112" s="283"/>
      <c r="AG112" s="185" t="s">
        <v>57</v>
      </c>
    </row>
    <row r="113" spans="1:35" ht="16.350000000000001" customHeight="1" x14ac:dyDescent="0.4"/>
    <row r="114" spans="1:35" ht="16.350000000000001" customHeight="1" x14ac:dyDescent="0.4">
      <c r="A114" s="72" t="s">
        <v>61</v>
      </c>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100"/>
      <c r="AI114" s="100"/>
    </row>
    <row r="115" spans="1:35" ht="16.149999999999999" customHeight="1" thickBot="1" x14ac:dyDescent="0.45">
      <c r="A115" s="72" t="s">
        <v>301</v>
      </c>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340"/>
      <c r="AB115" s="340"/>
      <c r="AC115" s="340"/>
      <c r="AD115" s="340"/>
      <c r="AE115" s="340"/>
      <c r="AF115" s="340"/>
      <c r="AG115" s="340"/>
      <c r="AH115" s="115"/>
      <c r="AI115" s="115"/>
    </row>
    <row r="116" spans="1:35" ht="16.149999999999999" customHeight="1" x14ac:dyDescent="0.4">
      <c r="A116" s="117" t="s">
        <v>124</v>
      </c>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86"/>
      <c r="AB116" s="355">
        <f>'（別添１）_賃金改善計画書（訪問看護ステーション）'!AB124</f>
        <v>0</v>
      </c>
      <c r="AC116" s="355"/>
      <c r="AD116" s="355"/>
      <c r="AE116" s="355"/>
      <c r="AF116" s="355"/>
      <c r="AG116" s="88" t="s">
        <v>53</v>
      </c>
      <c r="AH116" s="101"/>
      <c r="AI116" s="101"/>
    </row>
    <row r="117" spans="1:35" ht="16.149999999999999" customHeight="1" x14ac:dyDescent="0.4">
      <c r="A117" s="106" t="s">
        <v>125</v>
      </c>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87"/>
      <c r="AB117" s="356">
        <f>'（別添１）_賃金改善計画書（訪問看護ステーション）'!AB126</f>
        <v>0</v>
      </c>
      <c r="AC117" s="356"/>
      <c r="AD117" s="356"/>
      <c r="AE117" s="356"/>
      <c r="AF117" s="356"/>
      <c r="AG117" s="126" t="s">
        <v>43</v>
      </c>
      <c r="AH117" s="101"/>
      <c r="AI117" s="101"/>
    </row>
    <row r="118" spans="1:35" ht="16.149999999999999" customHeight="1" x14ac:dyDescent="0.4">
      <c r="A118" s="106" t="s">
        <v>352</v>
      </c>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87"/>
      <c r="AB118" s="357">
        <f>'（別添１）_賃金改善計画書（訪問看護ステーション）'!AB127</f>
        <v>0</v>
      </c>
      <c r="AC118" s="357"/>
      <c r="AD118" s="357"/>
      <c r="AE118" s="357"/>
      <c r="AF118" s="357"/>
      <c r="AG118" s="76" t="s">
        <v>43</v>
      </c>
      <c r="AH118" s="114"/>
      <c r="AI118" s="114"/>
    </row>
    <row r="119" spans="1:35" ht="16.149999999999999" customHeight="1" x14ac:dyDescent="0.4">
      <c r="A119" s="383" t="s">
        <v>290</v>
      </c>
      <c r="B119" s="287"/>
      <c r="C119" s="287"/>
      <c r="D119" s="287"/>
      <c r="E119" s="287"/>
      <c r="F119" s="287"/>
      <c r="G119" s="287"/>
      <c r="H119" s="287"/>
      <c r="I119" s="287"/>
      <c r="J119" s="287"/>
      <c r="K119" s="287"/>
      <c r="L119" s="287"/>
      <c r="M119" s="287"/>
      <c r="N119" s="287"/>
      <c r="O119" s="287"/>
      <c r="P119" s="287"/>
      <c r="Q119" s="287"/>
      <c r="R119" s="287"/>
      <c r="S119" s="287"/>
      <c r="T119" s="287"/>
      <c r="U119" s="287"/>
      <c r="V119" s="287"/>
      <c r="W119" s="287"/>
      <c r="X119" s="287"/>
      <c r="Y119" s="287"/>
      <c r="Z119" s="287"/>
      <c r="AA119" s="287"/>
      <c r="AB119" s="290">
        <f>'（別添１）_賃金改善計画書（訪問看護ステーション）'!AB128</f>
        <v>0</v>
      </c>
      <c r="AC119" s="290"/>
      <c r="AD119" s="290"/>
      <c r="AE119" s="290"/>
      <c r="AF119" s="290"/>
      <c r="AG119" s="76" t="s">
        <v>43</v>
      </c>
      <c r="AH119" s="114"/>
      <c r="AI119" s="114"/>
    </row>
    <row r="120" spans="1:35" ht="16.149999999999999" customHeight="1" x14ac:dyDescent="0.4">
      <c r="A120" s="106" t="s">
        <v>353</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321"/>
      <c r="AC120" s="321"/>
      <c r="AD120" s="321"/>
      <c r="AE120" s="321"/>
      <c r="AF120" s="321"/>
      <c r="AG120" s="78" t="s">
        <v>43</v>
      </c>
      <c r="AH120" s="114"/>
      <c r="AI120" s="114"/>
    </row>
    <row r="121" spans="1:35" ht="16.149999999999999" customHeight="1" x14ac:dyDescent="0.4">
      <c r="A121" s="106" t="s">
        <v>354</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281"/>
      <c r="AC121" s="281"/>
      <c r="AD121" s="281"/>
      <c r="AE121" s="281"/>
      <c r="AF121" s="281"/>
      <c r="AG121" s="78" t="s">
        <v>43</v>
      </c>
      <c r="AH121" s="114"/>
      <c r="AI121" s="114"/>
    </row>
    <row r="122" spans="1:35" ht="16.149999999999999" customHeight="1" x14ac:dyDescent="0.4">
      <c r="A122" s="383" t="s">
        <v>289</v>
      </c>
      <c r="B122" s="287"/>
      <c r="C122" s="287"/>
      <c r="D122" s="287"/>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1"/>
      <c r="AC122" s="281"/>
      <c r="AD122" s="281"/>
      <c r="AE122" s="281"/>
      <c r="AF122" s="281"/>
      <c r="AG122" s="78" t="s">
        <v>43</v>
      </c>
      <c r="AH122" s="114"/>
      <c r="AI122" s="114"/>
    </row>
    <row r="123" spans="1:35" ht="16.149999999999999" customHeight="1" x14ac:dyDescent="0.4">
      <c r="A123" s="92" t="s">
        <v>126</v>
      </c>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339">
        <f>AB120-AB117</f>
        <v>0</v>
      </c>
      <c r="AC123" s="339"/>
      <c r="AD123" s="339"/>
      <c r="AE123" s="339"/>
      <c r="AF123" s="339"/>
      <c r="AG123" s="78" t="s">
        <v>43</v>
      </c>
      <c r="AH123" s="114"/>
      <c r="AI123" s="114"/>
    </row>
    <row r="124" spans="1:35" ht="16.149999999999999" customHeight="1" x14ac:dyDescent="0.4">
      <c r="A124" s="107" t="s">
        <v>234</v>
      </c>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339">
        <f>AB122-AB119</f>
        <v>0</v>
      </c>
      <c r="AC124" s="339"/>
      <c r="AD124" s="339"/>
      <c r="AE124" s="339"/>
      <c r="AF124" s="339"/>
      <c r="AG124" s="78" t="s">
        <v>43</v>
      </c>
      <c r="AH124" s="114"/>
      <c r="AI124" s="114"/>
    </row>
    <row r="125" spans="1:35" ht="16.149999999999999" customHeight="1" x14ac:dyDescent="0.4">
      <c r="A125" s="92"/>
      <c r="B125" s="93" t="s">
        <v>274</v>
      </c>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329"/>
      <c r="AC125" s="329"/>
      <c r="AD125" s="329"/>
      <c r="AE125" s="329"/>
      <c r="AF125" s="329"/>
      <c r="AG125" s="186" t="s">
        <v>43</v>
      </c>
      <c r="AH125" s="114"/>
      <c r="AI125" s="114"/>
    </row>
    <row r="126" spans="1:35" ht="16.149999999999999" customHeight="1" thickBot="1" x14ac:dyDescent="0.45">
      <c r="A126" s="94"/>
      <c r="B126" s="109" t="s">
        <v>275</v>
      </c>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330"/>
      <c r="AC126" s="330"/>
      <c r="AD126" s="330"/>
      <c r="AE126" s="330"/>
      <c r="AF126" s="330"/>
      <c r="AG126" s="186" t="s">
        <v>55</v>
      </c>
      <c r="AH126" s="114"/>
      <c r="AI126" s="114"/>
    </row>
    <row r="127" spans="1:35" ht="16.350000000000001" customHeight="1" thickTop="1" thickBot="1" x14ac:dyDescent="0.45">
      <c r="A127" s="95"/>
      <c r="B127" s="110" t="s">
        <v>235</v>
      </c>
      <c r="C127" s="111"/>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331" t="e">
        <f>AB126/AB119*100</f>
        <v>#DIV/0!</v>
      </c>
      <c r="AC127" s="331"/>
      <c r="AD127" s="331"/>
      <c r="AE127" s="331"/>
      <c r="AF127" s="331"/>
      <c r="AG127" s="187" t="s">
        <v>57</v>
      </c>
      <c r="AH127" s="114"/>
      <c r="AI127" s="114"/>
    </row>
    <row r="128" spans="1:35" ht="4.1500000000000004" customHeight="1" x14ac:dyDescent="0.4">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row>
    <row r="129" spans="1:34" ht="14.45" customHeight="1" x14ac:dyDescent="0.4">
      <c r="A129" s="60" t="s">
        <v>240</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row>
    <row r="130" spans="1:34" x14ac:dyDescent="0.4">
      <c r="A130" s="60" t="s">
        <v>79</v>
      </c>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row>
    <row r="131" spans="1:34" x14ac:dyDescent="0.4">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row>
    <row r="132" spans="1:34" x14ac:dyDescent="0.4">
      <c r="A132" s="60"/>
      <c r="B132" s="60"/>
      <c r="C132" s="60"/>
      <c r="D132" s="60" t="s">
        <v>36</v>
      </c>
      <c r="E132" s="60"/>
      <c r="F132" s="335"/>
      <c r="G132" s="335"/>
      <c r="H132" s="60" t="s">
        <v>37</v>
      </c>
      <c r="I132" s="335"/>
      <c r="J132" s="335"/>
      <c r="K132" s="60" t="s">
        <v>38</v>
      </c>
      <c r="L132" s="335"/>
      <c r="M132" s="335"/>
      <c r="N132" s="60" t="s">
        <v>66</v>
      </c>
      <c r="O132" s="60"/>
      <c r="P132" s="60"/>
      <c r="Q132" s="60" t="s">
        <v>80</v>
      </c>
      <c r="R132" s="60"/>
      <c r="S132" s="60"/>
      <c r="T132" s="60"/>
      <c r="U132" s="336"/>
      <c r="V132" s="336"/>
      <c r="W132" s="336"/>
      <c r="X132" s="336"/>
      <c r="Y132" s="336"/>
      <c r="Z132" s="336"/>
      <c r="AA132" s="336"/>
      <c r="AB132" s="336"/>
      <c r="AC132" s="336"/>
      <c r="AD132" s="336"/>
      <c r="AE132" s="336"/>
      <c r="AF132" s="336"/>
      <c r="AG132" s="60"/>
    </row>
    <row r="133" spans="1:34" ht="10.9" customHeight="1" x14ac:dyDescent="0.4">
      <c r="A133" s="60"/>
      <c r="B133" s="60"/>
      <c r="C133" s="60"/>
      <c r="D133" s="60"/>
      <c r="E133" s="60"/>
      <c r="F133" s="20"/>
      <c r="G133" s="20"/>
      <c r="H133" s="60"/>
      <c r="I133" s="20"/>
      <c r="J133" s="20"/>
      <c r="K133" s="60"/>
      <c r="L133" s="20"/>
      <c r="M133" s="20"/>
      <c r="N133" s="60"/>
      <c r="O133" s="60"/>
      <c r="P133" s="60"/>
      <c r="Q133" s="60"/>
      <c r="R133" s="60"/>
      <c r="S133" s="60"/>
      <c r="T133" s="60"/>
      <c r="U133" s="20"/>
      <c r="V133" s="20"/>
      <c r="W133" s="20"/>
      <c r="X133" s="20"/>
      <c r="Y133" s="20"/>
      <c r="Z133" s="20"/>
      <c r="AA133" s="20"/>
      <c r="AB133" s="20"/>
      <c r="AC133" s="20"/>
      <c r="AD133" s="20"/>
      <c r="AE133" s="20"/>
      <c r="AF133" s="20"/>
      <c r="AG133" s="60"/>
    </row>
    <row r="134" spans="1:34" ht="10.9" customHeight="1" x14ac:dyDescent="0.4">
      <c r="A134" s="60"/>
      <c r="B134" s="60"/>
      <c r="C134" s="60"/>
      <c r="D134" s="60"/>
      <c r="E134" s="60"/>
      <c r="F134" s="20"/>
      <c r="G134" s="20"/>
      <c r="H134" s="60"/>
      <c r="I134" s="20"/>
      <c r="J134" s="20"/>
      <c r="K134" s="60"/>
      <c r="L134" s="20"/>
      <c r="M134" s="20"/>
      <c r="N134" s="60"/>
      <c r="O134" s="60"/>
      <c r="P134" s="60"/>
      <c r="Q134" s="60"/>
      <c r="R134" s="60"/>
      <c r="S134" s="60"/>
      <c r="T134" s="60"/>
      <c r="U134" s="20"/>
      <c r="V134" s="20"/>
      <c r="W134" s="20"/>
      <c r="X134" s="20"/>
      <c r="Y134" s="20"/>
      <c r="Z134" s="20"/>
      <c r="AA134" s="20"/>
      <c r="AB134" s="20"/>
      <c r="AC134" s="20"/>
      <c r="AD134" s="20"/>
      <c r="AE134" s="20"/>
      <c r="AF134" s="20"/>
      <c r="AG134" s="60"/>
    </row>
    <row r="135" spans="1:34" ht="16.899999999999999" customHeight="1" x14ac:dyDescent="0.4">
      <c r="A135" s="60" t="s">
        <v>68</v>
      </c>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row>
    <row r="136" spans="1:34" ht="15" customHeight="1" x14ac:dyDescent="0.4">
      <c r="A136" s="291" t="s">
        <v>302</v>
      </c>
      <c r="B136" s="291"/>
      <c r="C136" s="291"/>
      <c r="D136" s="291"/>
      <c r="E136" s="291"/>
      <c r="F136" s="291"/>
      <c r="G136" s="291"/>
      <c r="H136" s="291"/>
      <c r="I136" s="291"/>
      <c r="J136" s="291"/>
      <c r="K136" s="291"/>
      <c r="L136" s="291"/>
      <c r="M136" s="291"/>
      <c r="N136" s="291"/>
      <c r="O136" s="291"/>
      <c r="P136" s="291"/>
      <c r="Q136" s="291"/>
      <c r="R136" s="291"/>
      <c r="S136" s="291"/>
      <c r="T136" s="291"/>
      <c r="U136" s="291"/>
      <c r="V136" s="291"/>
      <c r="W136" s="291"/>
      <c r="X136" s="291"/>
      <c r="Y136" s="291"/>
      <c r="Z136" s="291"/>
      <c r="AA136" s="291"/>
      <c r="AB136" s="291"/>
      <c r="AC136" s="291"/>
      <c r="AD136" s="291"/>
      <c r="AE136" s="291"/>
      <c r="AF136" s="291"/>
      <c r="AG136" s="291"/>
      <c r="AH136" s="60"/>
    </row>
    <row r="137" spans="1:34" ht="15" customHeight="1" x14ac:dyDescent="0.4">
      <c r="A137" s="291"/>
      <c r="B137" s="291"/>
      <c r="C137" s="291"/>
      <c r="D137" s="291"/>
      <c r="E137" s="291"/>
      <c r="F137" s="291"/>
      <c r="G137" s="291"/>
      <c r="H137" s="291"/>
      <c r="I137" s="291"/>
      <c r="J137" s="291"/>
      <c r="K137" s="291"/>
      <c r="L137" s="291"/>
      <c r="M137" s="291"/>
      <c r="N137" s="291"/>
      <c r="O137" s="291"/>
      <c r="P137" s="291"/>
      <c r="Q137" s="291"/>
      <c r="R137" s="291"/>
      <c r="S137" s="291"/>
      <c r="T137" s="291"/>
      <c r="U137" s="291"/>
      <c r="V137" s="291"/>
      <c r="W137" s="291"/>
      <c r="X137" s="291"/>
      <c r="Y137" s="291"/>
      <c r="Z137" s="291"/>
      <c r="AA137" s="291"/>
      <c r="AB137" s="291"/>
      <c r="AC137" s="291"/>
      <c r="AD137" s="291"/>
      <c r="AE137" s="291"/>
      <c r="AF137" s="291"/>
      <c r="AG137" s="291"/>
      <c r="AH137" s="60"/>
    </row>
    <row r="138" spans="1:34" ht="15" customHeight="1" x14ac:dyDescent="0.4">
      <c r="A138" s="291"/>
      <c r="B138" s="291"/>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291"/>
      <c r="Z138" s="291"/>
      <c r="AA138" s="291"/>
      <c r="AB138" s="291"/>
      <c r="AC138" s="291"/>
      <c r="AD138" s="291"/>
      <c r="AE138" s="291"/>
      <c r="AF138" s="291"/>
      <c r="AG138" s="291"/>
      <c r="AH138" s="60"/>
    </row>
    <row r="139" spans="1:34" ht="15" customHeight="1" x14ac:dyDescent="0.4">
      <c r="A139" s="291"/>
      <c r="B139" s="291"/>
      <c r="C139" s="291"/>
      <c r="D139" s="291"/>
      <c r="E139" s="291"/>
      <c r="F139" s="291"/>
      <c r="G139" s="291"/>
      <c r="H139" s="291"/>
      <c r="I139" s="291"/>
      <c r="J139" s="291"/>
      <c r="K139" s="291"/>
      <c r="L139" s="291"/>
      <c r="M139" s="291"/>
      <c r="N139" s="291"/>
      <c r="O139" s="291"/>
      <c r="P139" s="291"/>
      <c r="Q139" s="291"/>
      <c r="R139" s="291"/>
      <c r="S139" s="291"/>
      <c r="T139" s="291"/>
      <c r="U139" s="291"/>
      <c r="V139" s="291"/>
      <c r="W139" s="291"/>
      <c r="X139" s="291"/>
      <c r="Y139" s="291"/>
      <c r="Z139" s="291"/>
      <c r="AA139" s="291"/>
      <c r="AB139" s="291"/>
      <c r="AC139" s="291"/>
      <c r="AD139" s="291"/>
      <c r="AE139" s="291"/>
      <c r="AF139" s="291"/>
      <c r="AG139" s="291"/>
      <c r="AH139" s="60"/>
    </row>
    <row r="140" spans="1:34" ht="15" customHeight="1" x14ac:dyDescent="0.4">
      <c r="A140" s="291"/>
      <c r="B140" s="291"/>
      <c r="C140" s="291"/>
      <c r="D140" s="291"/>
      <c r="E140" s="291"/>
      <c r="F140" s="291"/>
      <c r="G140" s="291"/>
      <c r="H140" s="291"/>
      <c r="I140" s="291"/>
      <c r="J140" s="291"/>
      <c r="K140" s="291"/>
      <c r="L140" s="291"/>
      <c r="M140" s="291"/>
      <c r="N140" s="291"/>
      <c r="O140" s="291"/>
      <c r="P140" s="291"/>
      <c r="Q140" s="291"/>
      <c r="R140" s="291"/>
      <c r="S140" s="291"/>
      <c r="T140" s="291"/>
      <c r="U140" s="291"/>
      <c r="V140" s="291"/>
      <c r="W140" s="291"/>
      <c r="X140" s="291"/>
      <c r="Y140" s="291"/>
      <c r="Z140" s="291"/>
      <c r="AA140" s="291"/>
      <c r="AB140" s="291"/>
      <c r="AC140" s="291"/>
      <c r="AD140" s="291"/>
      <c r="AE140" s="291"/>
      <c r="AF140" s="291"/>
      <c r="AG140" s="291"/>
      <c r="AH140" s="60"/>
    </row>
    <row r="141" spans="1:34" ht="15" customHeight="1" x14ac:dyDescent="0.4">
      <c r="A141" s="291"/>
      <c r="B141" s="291"/>
      <c r="C141" s="291"/>
      <c r="D141" s="291"/>
      <c r="E141" s="291"/>
      <c r="F141" s="291"/>
      <c r="G141" s="291"/>
      <c r="H141" s="291"/>
      <c r="I141" s="291"/>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1"/>
      <c r="AG141" s="291"/>
      <c r="AH141" s="60"/>
    </row>
    <row r="142" spans="1:34" ht="15" customHeight="1" x14ac:dyDescent="0.4">
      <c r="A142" s="291"/>
      <c r="B142" s="291"/>
      <c r="C142" s="291"/>
      <c r="D142" s="291"/>
      <c r="E142" s="291"/>
      <c r="F142" s="291"/>
      <c r="G142" s="291"/>
      <c r="H142" s="291"/>
      <c r="I142" s="291"/>
      <c r="J142" s="291"/>
      <c r="K142" s="291"/>
      <c r="L142" s="291"/>
      <c r="M142" s="291"/>
      <c r="N142" s="291"/>
      <c r="O142" s="291"/>
      <c r="P142" s="291"/>
      <c r="Q142" s="291"/>
      <c r="R142" s="291"/>
      <c r="S142" s="291"/>
      <c r="T142" s="291"/>
      <c r="U142" s="291"/>
      <c r="V142" s="291"/>
      <c r="W142" s="291"/>
      <c r="X142" s="291"/>
      <c r="Y142" s="291"/>
      <c r="Z142" s="291"/>
      <c r="AA142" s="291"/>
      <c r="AB142" s="291"/>
      <c r="AC142" s="291"/>
      <c r="AD142" s="291"/>
      <c r="AE142" s="291"/>
      <c r="AF142" s="291"/>
      <c r="AG142" s="291"/>
      <c r="AH142" s="60"/>
    </row>
    <row r="143" spans="1:34" ht="15" customHeight="1" x14ac:dyDescent="0.4">
      <c r="A143" s="291"/>
      <c r="B143" s="291"/>
      <c r="C143" s="291"/>
      <c r="D143" s="291"/>
      <c r="E143" s="291"/>
      <c r="F143" s="291"/>
      <c r="G143" s="291"/>
      <c r="H143" s="291"/>
      <c r="I143" s="291"/>
      <c r="J143" s="291"/>
      <c r="K143" s="291"/>
      <c r="L143" s="291"/>
      <c r="M143" s="291"/>
      <c r="N143" s="291"/>
      <c r="O143" s="291"/>
      <c r="P143" s="291"/>
      <c r="Q143" s="291"/>
      <c r="R143" s="291"/>
      <c r="S143" s="291"/>
      <c r="T143" s="291"/>
      <c r="U143" s="291"/>
      <c r="V143" s="291"/>
      <c r="W143" s="291"/>
      <c r="X143" s="291"/>
      <c r="Y143" s="291"/>
      <c r="Z143" s="291"/>
      <c r="AA143" s="291"/>
      <c r="AB143" s="291"/>
      <c r="AC143" s="291"/>
      <c r="AD143" s="291"/>
      <c r="AE143" s="291"/>
      <c r="AF143" s="291"/>
      <c r="AG143" s="291"/>
      <c r="AH143" s="53"/>
    </row>
    <row r="144" spans="1:34" ht="15" customHeight="1" x14ac:dyDescent="0.4">
      <c r="A144" s="291"/>
      <c r="B144" s="291"/>
      <c r="C144" s="291"/>
      <c r="D144" s="291"/>
      <c r="E144" s="291"/>
      <c r="F144" s="291"/>
      <c r="G144" s="291"/>
      <c r="H144" s="291"/>
      <c r="I144" s="291"/>
      <c r="J144" s="291"/>
      <c r="K144" s="291"/>
      <c r="L144" s="291"/>
      <c r="M144" s="291"/>
      <c r="N144" s="291"/>
      <c r="O144" s="291"/>
      <c r="P144" s="291"/>
      <c r="Q144" s="291"/>
      <c r="R144" s="291"/>
      <c r="S144" s="291"/>
      <c r="T144" s="291"/>
      <c r="U144" s="291"/>
      <c r="V144" s="291"/>
      <c r="W144" s="291"/>
      <c r="X144" s="291"/>
      <c r="Y144" s="291"/>
      <c r="Z144" s="291"/>
      <c r="AA144" s="291"/>
      <c r="AB144" s="291"/>
      <c r="AC144" s="291"/>
      <c r="AD144" s="291"/>
      <c r="AE144" s="291"/>
      <c r="AF144" s="291"/>
      <c r="AG144" s="291"/>
      <c r="AH144" s="53"/>
    </row>
    <row r="145" spans="1:34" ht="15" customHeight="1" x14ac:dyDescent="0.4">
      <c r="A145" s="291"/>
      <c r="B145" s="291"/>
      <c r="C145" s="291"/>
      <c r="D145" s="291"/>
      <c r="E145" s="291"/>
      <c r="F145" s="291"/>
      <c r="G145" s="291"/>
      <c r="H145" s="291"/>
      <c r="I145" s="291"/>
      <c r="J145" s="291"/>
      <c r="K145" s="291"/>
      <c r="L145" s="291"/>
      <c r="M145" s="291"/>
      <c r="N145" s="291"/>
      <c r="O145" s="291"/>
      <c r="P145" s="291"/>
      <c r="Q145" s="291"/>
      <c r="R145" s="291"/>
      <c r="S145" s="291"/>
      <c r="T145" s="291"/>
      <c r="U145" s="291"/>
      <c r="V145" s="291"/>
      <c r="W145" s="291"/>
      <c r="X145" s="291"/>
      <c r="Y145" s="291"/>
      <c r="Z145" s="291"/>
      <c r="AA145" s="291"/>
      <c r="AB145" s="291"/>
      <c r="AC145" s="291"/>
      <c r="AD145" s="291"/>
      <c r="AE145" s="291"/>
      <c r="AF145" s="291"/>
      <c r="AG145" s="291"/>
      <c r="AH145" s="53"/>
    </row>
    <row r="146" spans="1:34" ht="15" customHeight="1" x14ac:dyDescent="0.4">
      <c r="A146" s="291"/>
      <c r="B146" s="291"/>
      <c r="C146" s="291"/>
      <c r="D146" s="291"/>
      <c r="E146" s="291"/>
      <c r="F146" s="291"/>
      <c r="G146" s="291"/>
      <c r="H146" s="291"/>
      <c r="I146" s="291"/>
      <c r="J146" s="291"/>
      <c r="K146" s="291"/>
      <c r="L146" s="291"/>
      <c r="M146" s="291"/>
      <c r="N146" s="291"/>
      <c r="O146" s="291"/>
      <c r="P146" s="291"/>
      <c r="Q146" s="291"/>
      <c r="R146" s="291"/>
      <c r="S146" s="291"/>
      <c r="T146" s="291"/>
      <c r="U146" s="291"/>
      <c r="V146" s="291"/>
      <c r="W146" s="291"/>
      <c r="X146" s="291"/>
      <c r="Y146" s="291"/>
      <c r="Z146" s="291"/>
      <c r="AA146" s="291"/>
      <c r="AB146" s="291"/>
      <c r="AC146" s="291"/>
      <c r="AD146" s="291"/>
      <c r="AE146" s="291"/>
      <c r="AF146" s="291"/>
      <c r="AG146" s="291"/>
      <c r="AH146" s="53"/>
    </row>
    <row r="147" spans="1:34" ht="15" customHeight="1" x14ac:dyDescent="0.4">
      <c r="A147" s="291"/>
      <c r="B147" s="291"/>
      <c r="C147" s="291"/>
      <c r="D147" s="291"/>
      <c r="E147" s="291"/>
      <c r="F147" s="291"/>
      <c r="G147" s="291"/>
      <c r="H147" s="291"/>
      <c r="I147" s="291"/>
      <c r="J147" s="291"/>
      <c r="K147" s="291"/>
      <c r="L147" s="291"/>
      <c r="M147" s="291"/>
      <c r="N147" s="291"/>
      <c r="O147" s="291"/>
      <c r="P147" s="291"/>
      <c r="Q147" s="291"/>
      <c r="R147" s="291"/>
      <c r="S147" s="291"/>
      <c r="T147" s="291"/>
      <c r="U147" s="291"/>
      <c r="V147" s="291"/>
      <c r="W147" s="291"/>
      <c r="X147" s="291"/>
      <c r="Y147" s="291"/>
      <c r="Z147" s="291"/>
      <c r="AA147" s="291"/>
      <c r="AB147" s="291"/>
      <c r="AC147" s="291"/>
      <c r="AD147" s="291"/>
      <c r="AE147" s="291"/>
      <c r="AF147" s="291"/>
      <c r="AG147" s="291"/>
      <c r="AH147" s="2"/>
    </row>
    <row r="148" spans="1:34" ht="15" customHeight="1" x14ac:dyDescent="0.4">
      <c r="A148" s="291"/>
      <c r="B148" s="291"/>
      <c r="C148" s="291"/>
      <c r="D148" s="291"/>
      <c r="E148" s="291"/>
      <c r="F148" s="291"/>
      <c r="G148" s="291"/>
      <c r="H148" s="291"/>
      <c r="I148" s="291"/>
      <c r="J148" s="291"/>
      <c r="K148" s="291"/>
      <c r="L148" s="291"/>
      <c r="M148" s="291"/>
      <c r="N148" s="291"/>
      <c r="O148" s="291"/>
      <c r="P148" s="291"/>
      <c r="Q148" s="291"/>
      <c r="R148" s="291"/>
      <c r="S148" s="291"/>
      <c r="T148" s="291"/>
      <c r="U148" s="291"/>
      <c r="V148" s="291"/>
      <c r="W148" s="291"/>
      <c r="X148" s="291"/>
      <c r="Y148" s="291"/>
      <c r="Z148" s="291"/>
      <c r="AA148" s="291"/>
      <c r="AB148" s="291"/>
      <c r="AC148" s="291"/>
      <c r="AD148" s="291"/>
      <c r="AE148" s="291"/>
      <c r="AF148" s="291"/>
      <c r="AG148" s="291"/>
      <c r="AH148" s="60"/>
    </row>
    <row r="149" spans="1:34" ht="15" customHeight="1" x14ac:dyDescent="0.4">
      <c r="A149" s="291"/>
      <c r="B149" s="291"/>
      <c r="C149" s="291"/>
      <c r="D149" s="291"/>
      <c r="E149" s="291"/>
      <c r="F149" s="291"/>
      <c r="G149" s="291"/>
      <c r="H149" s="291"/>
      <c r="I149" s="291"/>
      <c r="J149" s="291"/>
      <c r="K149" s="291"/>
      <c r="L149" s="291"/>
      <c r="M149" s="291"/>
      <c r="N149" s="291"/>
      <c r="O149" s="291"/>
      <c r="P149" s="291"/>
      <c r="Q149" s="291"/>
      <c r="R149" s="291"/>
      <c r="S149" s="291"/>
      <c r="T149" s="291"/>
      <c r="U149" s="291"/>
      <c r="V149" s="291"/>
      <c r="W149" s="291"/>
      <c r="X149" s="291"/>
      <c r="Y149" s="291"/>
      <c r="Z149" s="291"/>
      <c r="AA149" s="291"/>
      <c r="AB149" s="291"/>
      <c r="AC149" s="291"/>
      <c r="AD149" s="291"/>
      <c r="AE149" s="291"/>
      <c r="AF149" s="291"/>
      <c r="AG149" s="291"/>
      <c r="AH149" s="60"/>
    </row>
    <row r="150" spans="1:34" ht="15" customHeight="1" x14ac:dyDescent="0.4">
      <c r="A150" s="291"/>
      <c r="B150" s="291"/>
      <c r="C150" s="291"/>
      <c r="D150" s="291"/>
      <c r="E150" s="291"/>
      <c r="F150" s="291"/>
      <c r="G150" s="291"/>
      <c r="H150" s="291"/>
      <c r="I150" s="291"/>
      <c r="J150" s="291"/>
      <c r="K150" s="291"/>
      <c r="L150" s="291"/>
      <c r="M150" s="291"/>
      <c r="N150" s="291"/>
      <c r="O150" s="291"/>
      <c r="P150" s="291"/>
      <c r="Q150" s="291"/>
      <c r="R150" s="291"/>
      <c r="S150" s="291"/>
      <c r="T150" s="291"/>
      <c r="U150" s="291"/>
      <c r="V150" s="291"/>
      <c r="W150" s="291"/>
      <c r="X150" s="291"/>
      <c r="Y150" s="291"/>
      <c r="Z150" s="291"/>
      <c r="AA150" s="291"/>
      <c r="AB150" s="291"/>
      <c r="AC150" s="291"/>
      <c r="AD150" s="291"/>
      <c r="AE150" s="291"/>
      <c r="AF150" s="291"/>
      <c r="AG150" s="291"/>
      <c r="AH150" s="60"/>
    </row>
    <row r="151" spans="1:34" ht="15" customHeight="1" x14ac:dyDescent="0.4">
      <c r="A151" s="291"/>
      <c r="B151" s="291"/>
      <c r="C151" s="291"/>
      <c r="D151" s="291"/>
      <c r="E151" s="291"/>
      <c r="F151" s="291"/>
      <c r="G151" s="291"/>
      <c r="H151" s="291"/>
      <c r="I151" s="291"/>
      <c r="J151" s="291"/>
      <c r="K151" s="291"/>
      <c r="L151" s="291"/>
      <c r="M151" s="291"/>
      <c r="N151" s="291"/>
      <c r="O151" s="291"/>
      <c r="P151" s="291"/>
      <c r="Q151" s="291"/>
      <c r="R151" s="291"/>
      <c r="S151" s="291"/>
      <c r="T151" s="291"/>
      <c r="U151" s="291"/>
      <c r="V151" s="291"/>
      <c r="W151" s="291"/>
      <c r="X151" s="291"/>
      <c r="Y151" s="291"/>
      <c r="Z151" s="291"/>
      <c r="AA151" s="291"/>
      <c r="AB151" s="291"/>
      <c r="AC151" s="291"/>
      <c r="AD151" s="291"/>
      <c r="AE151" s="291"/>
      <c r="AF151" s="291"/>
      <c r="AG151" s="291"/>
      <c r="AH151" s="2"/>
    </row>
    <row r="152" spans="1:34" ht="15" customHeight="1" x14ac:dyDescent="0.4">
      <c r="A152" s="291"/>
      <c r="B152" s="291"/>
      <c r="C152" s="291"/>
      <c r="D152" s="291"/>
      <c r="E152" s="291"/>
      <c r="F152" s="291"/>
      <c r="G152" s="291"/>
      <c r="H152" s="291"/>
      <c r="I152" s="291"/>
      <c r="J152" s="291"/>
      <c r="K152" s="291"/>
      <c r="L152" s="291"/>
      <c r="M152" s="291"/>
      <c r="N152" s="291"/>
      <c r="O152" s="291"/>
      <c r="P152" s="291"/>
      <c r="Q152" s="291"/>
      <c r="R152" s="291"/>
      <c r="S152" s="291"/>
      <c r="T152" s="291"/>
      <c r="U152" s="291"/>
      <c r="V152" s="291"/>
      <c r="W152" s="291"/>
      <c r="X152" s="291"/>
      <c r="Y152" s="291"/>
      <c r="Z152" s="291"/>
      <c r="AA152" s="291"/>
      <c r="AB152" s="291"/>
      <c r="AC152" s="291"/>
      <c r="AD152" s="291"/>
      <c r="AE152" s="291"/>
      <c r="AF152" s="291"/>
      <c r="AG152" s="291"/>
      <c r="AH152" s="60"/>
    </row>
    <row r="153" spans="1:34" ht="15" customHeight="1" x14ac:dyDescent="0.4">
      <c r="A153" s="291"/>
      <c r="B153" s="291"/>
      <c r="C153" s="291"/>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1"/>
      <c r="AA153" s="291"/>
      <c r="AB153" s="291"/>
      <c r="AC153" s="291"/>
      <c r="AD153" s="291"/>
      <c r="AE153" s="291"/>
      <c r="AF153" s="291"/>
      <c r="AG153" s="291"/>
    </row>
    <row r="154" spans="1:34" ht="15" customHeight="1" x14ac:dyDescent="0.4">
      <c r="A154" s="291"/>
      <c r="B154" s="291"/>
      <c r="C154" s="291"/>
      <c r="D154" s="291"/>
      <c r="E154" s="291"/>
      <c r="F154" s="291"/>
      <c r="G154" s="291"/>
      <c r="H154" s="291"/>
      <c r="I154" s="291"/>
      <c r="J154" s="291"/>
      <c r="K154" s="291"/>
      <c r="L154" s="291"/>
      <c r="M154" s="291"/>
      <c r="N154" s="291"/>
      <c r="O154" s="291"/>
      <c r="P154" s="291"/>
      <c r="Q154" s="291"/>
      <c r="R154" s="291"/>
      <c r="S154" s="291"/>
      <c r="T154" s="291"/>
      <c r="U154" s="291"/>
      <c r="V154" s="291"/>
      <c r="W154" s="291"/>
      <c r="X154" s="291"/>
      <c r="Y154" s="291"/>
      <c r="Z154" s="291"/>
      <c r="AA154" s="291"/>
      <c r="AB154" s="291"/>
      <c r="AC154" s="291"/>
      <c r="AD154" s="291"/>
      <c r="AE154" s="291"/>
      <c r="AF154" s="291"/>
      <c r="AG154" s="291"/>
    </row>
    <row r="155" spans="1:34" ht="15" customHeight="1" x14ac:dyDescent="0.4">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3"/>
      <c r="AE155" s="153"/>
      <c r="AF155" s="153"/>
      <c r="AG155" s="153"/>
    </row>
    <row r="156" spans="1:34" ht="15" customHeight="1" x14ac:dyDescent="0.4">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c r="AG156" s="153"/>
    </row>
    <row r="157" spans="1:34" ht="15" customHeight="1" x14ac:dyDescent="0.4">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c r="AG157" s="153"/>
    </row>
    <row r="158" spans="1:34" ht="15" customHeight="1" x14ac:dyDescent="0.4">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c r="AG158" s="153"/>
    </row>
    <row r="159" spans="1:34" ht="15" customHeight="1" x14ac:dyDescent="0.4">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c r="AG159" s="153"/>
    </row>
    <row r="160" spans="1:34" x14ac:dyDescent="0.4">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c r="AA160" s="153"/>
      <c r="AB160" s="153"/>
      <c r="AC160" s="153"/>
      <c r="AD160" s="153"/>
      <c r="AE160" s="153"/>
      <c r="AF160" s="153"/>
      <c r="AG160" s="153"/>
    </row>
    <row r="161" spans="1:33" x14ac:dyDescent="0.4">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c r="AG161" s="153"/>
    </row>
    <row r="162" spans="1:33" x14ac:dyDescent="0.4">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row>
    <row r="163" spans="1:33" x14ac:dyDescent="0.4">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c r="AG163" s="153"/>
    </row>
    <row r="164" spans="1:33" x14ac:dyDescent="0.4">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c r="AG164" s="153"/>
    </row>
    <row r="165" spans="1:33" x14ac:dyDescent="0.4">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c r="AG165" s="153"/>
    </row>
    <row r="166" spans="1:33" x14ac:dyDescent="0.4">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c r="AA166" s="153"/>
      <c r="AB166" s="153"/>
      <c r="AC166" s="153"/>
      <c r="AD166" s="153"/>
      <c r="AE166" s="153"/>
      <c r="AF166" s="153"/>
      <c r="AG166" s="153"/>
    </row>
    <row r="167" spans="1:33" x14ac:dyDescent="0.4">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E167" s="153"/>
      <c r="AF167" s="153"/>
      <c r="AG167" s="153"/>
    </row>
    <row r="168" spans="1:33" x14ac:dyDescent="0.4">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c r="AG168" s="153"/>
    </row>
    <row r="169" spans="1:33" x14ac:dyDescent="0.4">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c r="AG169" s="153"/>
    </row>
    <row r="170" spans="1:33" x14ac:dyDescent="0.4">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c r="AG170" s="153"/>
    </row>
    <row r="171" spans="1:33" x14ac:dyDescent="0.4">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c r="AG171" s="153"/>
    </row>
    <row r="172" spans="1:33" x14ac:dyDescent="0.4">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3"/>
      <c r="AC172" s="153"/>
      <c r="AD172" s="153"/>
      <c r="AE172" s="153"/>
      <c r="AF172" s="153"/>
      <c r="AG172" s="153"/>
    </row>
    <row r="173" spans="1:33" x14ac:dyDescent="0.4">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G173" s="153"/>
    </row>
    <row r="174" spans="1:33" x14ac:dyDescent="0.4">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3"/>
      <c r="AF174" s="153"/>
      <c r="AG174" s="153"/>
    </row>
    <row r="175" spans="1:33" x14ac:dyDescent="0.4">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row>
  </sheetData>
  <sheetProtection algorithmName="SHA-512" hashValue="xi3KAMJuD+a0IkjojDP3snvAbuxOmmlXgL3o/NfeL1xmUPjPAVW7OVZT1HwO6V3FlaTyDIqjWgSVsRzYywk/oA==" saltValue="9GckfzA9zDIt+Xolk8wVvA==" spinCount="100000" sheet="1" objects="1" scenarios="1"/>
  <mergeCells count="171">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AB100:AF100"/>
    <mergeCell ref="A2:AG2"/>
    <mergeCell ref="E8:F8"/>
    <mergeCell ref="H8:I8"/>
    <mergeCell ref="P8:Q8"/>
    <mergeCell ref="S8:T8"/>
    <mergeCell ref="W8:Z8"/>
    <mergeCell ref="V4:AG4"/>
    <mergeCell ref="V5:AG5"/>
    <mergeCell ref="J4:U4"/>
    <mergeCell ref="J5:U5"/>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77:AF77"/>
    <mergeCell ref="AB78:AF78"/>
    <mergeCell ref="AB79:AF79"/>
    <mergeCell ref="AA81:AG81"/>
    <mergeCell ref="AB82:AF82"/>
    <mergeCell ref="AB83:AF83"/>
    <mergeCell ref="AB68:AF68"/>
    <mergeCell ref="AA70:AG70"/>
    <mergeCell ref="AB71:AF71"/>
    <mergeCell ref="AB72:AF72"/>
    <mergeCell ref="AB74:AF74"/>
    <mergeCell ref="AB76:AF76"/>
    <mergeCell ref="AB73:AF73"/>
    <mergeCell ref="AB75:AF75"/>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127:AF127"/>
    <mergeCell ref="F132:G132"/>
    <mergeCell ref="I132:J132"/>
    <mergeCell ref="L132:M132"/>
    <mergeCell ref="U132:AF132"/>
    <mergeCell ref="A136:AG154"/>
    <mergeCell ref="AB120:AF120"/>
    <mergeCell ref="AB121:AF121"/>
    <mergeCell ref="AB123:AF123"/>
    <mergeCell ref="AB124:AF124"/>
    <mergeCell ref="AB125:AF125"/>
    <mergeCell ref="AB126:AF126"/>
    <mergeCell ref="AC25:AF25"/>
    <mergeCell ref="D27:E27"/>
    <mergeCell ref="G27:H27"/>
    <mergeCell ref="M27:N27"/>
    <mergeCell ref="P27:Q27"/>
    <mergeCell ref="B26:R26"/>
    <mergeCell ref="S26:AG26"/>
    <mergeCell ref="S27:AF27"/>
    <mergeCell ref="S28:AF28"/>
    <mergeCell ref="X10:Y10"/>
    <mergeCell ref="D28:E28"/>
    <mergeCell ref="G28:H28"/>
    <mergeCell ref="M28:N28"/>
    <mergeCell ref="P28:Q28"/>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1">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view="pageBreakPreview" zoomScaleNormal="100" zoomScaleSheetLayoutView="100" zoomScalePageLayoutView="85" workbookViewId="0">
      <selection activeCell="K10" sqref="K10:AJ10"/>
    </sheetView>
  </sheetViews>
  <sheetFormatPr defaultColWidth="2.5" defaultRowHeight="13.5" x14ac:dyDescent="0.4"/>
  <cols>
    <col min="1" max="34" width="2.5" style="171"/>
    <col min="35" max="36" width="2.5" style="171" customWidth="1"/>
    <col min="37" max="16384" width="2.5" style="171"/>
  </cols>
  <sheetData>
    <row r="1" spans="1:36" x14ac:dyDescent="0.4">
      <c r="A1" s="171" t="s">
        <v>392</v>
      </c>
      <c r="Y1" s="172"/>
      <c r="Z1" s="172"/>
      <c r="AA1" s="172"/>
      <c r="AB1" s="172"/>
      <c r="AC1" s="172"/>
      <c r="AD1" s="172"/>
      <c r="AE1" s="172"/>
      <c r="AF1" s="172"/>
      <c r="AG1" s="172"/>
      <c r="AH1" s="172"/>
      <c r="AI1" s="172"/>
      <c r="AJ1" s="172"/>
    </row>
    <row r="3" spans="1:36" ht="17.25" x14ac:dyDescent="0.4">
      <c r="A3" s="406" t="s">
        <v>322</v>
      </c>
      <c r="B3" s="406"/>
      <c r="C3" s="406"/>
      <c r="D3" s="406"/>
      <c r="E3" s="406"/>
      <c r="F3" s="406"/>
      <c r="G3" s="406"/>
      <c r="H3" s="406"/>
      <c r="I3" s="406"/>
      <c r="J3" s="406"/>
      <c r="K3" s="406"/>
      <c r="L3" s="406"/>
      <c r="M3" s="406"/>
      <c r="N3" s="406"/>
      <c r="O3" s="406"/>
      <c r="P3" s="406"/>
      <c r="Q3" s="406"/>
      <c r="R3" s="406"/>
      <c r="S3" s="406"/>
      <c r="T3" s="406"/>
      <c r="U3" s="406"/>
      <c r="V3" s="406"/>
      <c r="W3" s="227"/>
      <c r="X3" s="227"/>
      <c r="Y3" s="173" t="s">
        <v>323</v>
      </c>
      <c r="Z3" s="173"/>
      <c r="AA3" s="173"/>
      <c r="AB3" s="174"/>
      <c r="AC3" s="174"/>
      <c r="AD3" s="174"/>
      <c r="AE3" s="174"/>
    </row>
    <row r="5" spans="1:36" x14ac:dyDescent="0.4">
      <c r="A5" s="171" t="s">
        <v>324</v>
      </c>
      <c r="AC5" s="175"/>
      <c r="AD5" s="175"/>
      <c r="AE5" s="175"/>
      <c r="AF5" s="175"/>
      <c r="AG5" s="175"/>
      <c r="AH5" s="175"/>
      <c r="AI5" s="175"/>
      <c r="AJ5" s="175"/>
    </row>
    <row r="6" spans="1:36" ht="7.5" customHeight="1" x14ac:dyDescent="0.4"/>
    <row r="7" spans="1:36" ht="24.95" customHeight="1" x14ac:dyDescent="0.4">
      <c r="A7" s="407" t="s">
        <v>340</v>
      </c>
      <c r="B7" s="407"/>
      <c r="C7" s="407"/>
      <c r="D7" s="407"/>
      <c r="E7" s="407"/>
      <c r="F7" s="407"/>
      <c r="G7" s="407"/>
      <c r="H7" s="407"/>
      <c r="I7" s="407"/>
      <c r="J7" s="407"/>
      <c r="K7" s="411"/>
      <c r="L7" s="412"/>
      <c r="M7" s="412"/>
      <c r="N7" s="412"/>
      <c r="O7" s="412"/>
      <c r="P7" s="412"/>
      <c r="Q7" s="412"/>
      <c r="R7" s="412"/>
      <c r="S7" s="412"/>
      <c r="T7" s="412"/>
      <c r="U7" s="412"/>
      <c r="V7" s="412"/>
      <c r="W7" s="412"/>
      <c r="X7" s="412"/>
      <c r="Y7" s="412"/>
      <c r="Z7" s="412"/>
      <c r="AA7" s="412"/>
      <c r="AB7" s="412"/>
      <c r="AC7" s="412"/>
      <c r="AD7" s="412"/>
      <c r="AE7" s="412"/>
      <c r="AF7" s="412"/>
      <c r="AG7" s="412"/>
      <c r="AH7" s="412"/>
      <c r="AI7" s="412"/>
      <c r="AJ7" s="413"/>
    </row>
    <row r="8" spans="1:36" ht="24.95" customHeight="1" x14ac:dyDescent="0.4">
      <c r="A8" s="408" t="s">
        <v>341</v>
      </c>
      <c r="B8" s="408"/>
      <c r="C8" s="408"/>
      <c r="D8" s="408"/>
      <c r="E8" s="408"/>
      <c r="F8" s="408"/>
      <c r="G8" s="408"/>
      <c r="H8" s="408"/>
      <c r="I8" s="408"/>
      <c r="J8" s="408"/>
      <c r="K8" s="411"/>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3"/>
    </row>
    <row r="9" spans="1:36" ht="13.5" customHeight="1" x14ac:dyDescent="0.4">
      <c r="A9" s="395" t="s">
        <v>325</v>
      </c>
      <c r="B9" s="396"/>
      <c r="C9" s="396"/>
      <c r="D9" s="396"/>
      <c r="E9" s="396"/>
      <c r="F9" s="396"/>
      <c r="G9" s="396"/>
      <c r="H9" s="396"/>
      <c r="I9" s="396"/>
      <c r="J9" s="397"/>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9"/>
    </row>
    <row r="10" spans="1:36" ht="24.95" customHeight="1" x14ac:dyDescent="0.4">
      <c r="A10" s="400" t="s">
        <v>344</v>
      </c>
      <c r="B10" s="401"/>
      <c r="C10" s="401"/>
      <c r="D10" s="401"/>
      <c r="E10" s="401"/>
      <c r="F10" s="401"/>
      <c r="G10" s="401"/>
      <c r="H10" s="401"/>
      <c r="I10" s="401"/>
      <c r="J10" s="402"/>
      <c r="K10" s="414"/>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6"/>
    </row>
    <row r="11" spans="1:36" ht="24.95" customHeight="1" x14ac:dyDescent="0.4">
      <c r="A11" s="403" t="s">
        <v>326</v>
      </c>
      <c r="B11" s="404"/>
      <c r="C11" s="404"/>
      <c r="D11" s="404"/>
      <c r="E11" s="404"/>
      <c r="F11" s="404"/>
      <c r="G11" s="404"/>
      <c r="H11" s="404"/>
      <c r="I11" s="404"/>
      <c r="J11" s="405"/>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10"/>
    </row>
    <row r="13" spans="1:36" ht="22.5" customHeight="1" x14ac:dyDescent="0.4">
      <c r="A13" s="171" t="s">
        <v>342</v>
      </c>
    </row>
    <row r="14" spans="1:36" ht="35.1" customHeight="1" thickBot="1" x14ac:dyDescent="0.45">
      <c r="A14" s="387" t="s">
        <v>343</v>
      </c>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9"/>
    </row>
    <row r="15" spans="1:36" ht="75" customHeight="1" thickBot="1" x14ac:dyDescent="0.45">
      <c r="A15" s="390"/>
      <c r="B15" s="391"/>
      <c r="C15" s="391"/>
      <c r="D15" s="391"/>
      <c r="E15" s="391"/>
      <c r="F15" s="391"/>
      <c r="G15" s="391"/>
      <c r="H15" s="391"/>
      <c r="I15" s="391"/>
      <c r="J15" s="391"/>
      <c r="K15" s="391"/>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2"/>
    </row>
    <row r="17" spans="1:36" ht="22.5" customHeight="1" thickBot="1" x14ac:dyDescent="0.45">
      <c r="A17" s="171" t="s">
        <v>327</v>
      </c>
    </row>
    <row r="18" spans="1:36" ht="75" customHeight="1" thickBot="1" x14ac:dyDescent="0.45">
      <c r="A18" s="390"/>
      <c r="B18" s="391"/>
      <c r="C18" s="391"/>
      <c r="D18" s="391"/>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2"/>
    </row>
    <row r="20" spans="1:36" ht="22.5" customHeight="1" thickBot="1" x14ac:dyDescent="0.45">
      <c r="A20" s="171" t="s">
        <v>328</v>
      </c>
    </row>
    <row r="21" spans="1:36" ht="75" customHeight="1" thickBot="1" x14ac:dyDescent="0.45">
      <c r="A21" s="390"/>
      <c r="B21" s="391"/>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2"/>
    </row>
    <row r="22" spans="1:36" ht="20.100000000000001" customHeight="1" x14ac:dyDescent="0.4">
      <c r="A22" s="171" t="s">
        <v>329</v>
      </c>
      <c r="B22" s="171" t="s">
        <v>330</v>
      </c>
    </row>
    <row r="24" spans="1:36" ht="22.5" customHeight="1" x14ac:dyDescent="0.4">
      <c r="A24" s="171" t="s">
        <v>331</v>
      </c>
    </row>
    <row r="25" spans="1:36" ht="30" customHeight="1" thickBot="1" x14ac:dyDescent="0.45">
      <c r="A25" s="387" t="s">
        <v>332</v>
      </c>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9"/>
    </row>
    <row r="26" spans="1:36" ht="75" customHeight="1" thickBot="1" x14ac:dyDescent="0.45">
      <c r="A26" s="390"/>
      <c r="B26" s="391"/>
      <c r="C26" s="391"/>
      <c r="D26" s="391"/>
      <c r="E26" s="391"/>
      <c r="F26" s="391"/>
      <c r="G26" s="391"/>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2"/>
    </row>
    <row r="27" spans="1:36" ht="16.5" customHeight="1" x14ac:dyDescent="0.4">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row>
    <row r="28" spans="1:36" s="176" customFormat="1" ht="19.5" customHeight="1" x14ac:dyDescent="0.4">
      <c r="A28" s="211"/>
      <c r="B28" s="212"/>
      <c r="C28" s="211" t="s">
        <v>333</v>
      </c>
      <c r="D28" s="211"/>
      <c r="E28" s="393"/>
      <c r="F28" s="394"/>
      <c r="G28" s="211" t="s">
        <v>334</v>
      </c>
      <c r="H28" s="393"/>
      <c r="I28" s="394"/>
      <c r="J28" s="211" t="s">
        <v>335</v>
      </c>
      <c r="K28" s="393"/>
      <c r="L28" s="394"/>
      <c r="M28" s="211" t="s">
        <v>336</v>
      </c>
      <c r="N28" s="213"/>
      <c r="O28" s="213"/>
      <c r="P28" s="213"/>
      <c r="Q28" s="211"/>
      <c r="R28" s="384" t="s">
        <v>337</v>
      </c>
      <c r="S28" s="384"/>
      <c r="T28" s="384"/>
      <c r="U28" s="384"/>
      <c r="V28" s="384"/>
      <c r="W28" s="386" t="s">
        <v>338</v>
      </c>
      <c r="X28" s="386"/>
      <c r="Y28" s="386"/>
      <c r="Z28" s="386"/>
      <c r="AA28" s="386"/>
      <c r="AB28" s="386"/>
      <c r="AC28" s="386"/>
      <c r="AD28" s="386"/>
      <c r="AE28" s="386"/>
      <c r="AF28" s="386"/>
      <c r="AG28" s="386"/>
      <c r="AH28" s="386"/>
      <c r="AI28" s="214"/>
      <c r="AJ28" s="213"/>
    </row>
    <row r="29" spans="1:36" s="176" customFormat="1" ht="19.5" customHeight="1" x14ac:dyDescent="0.4">
      <c r="A29" s="211"/>
      <c r="B29" s="213"/>
      <c r="C29" s="211"/>
      <c r="D29" s="211"/>
      <c r="E29" s="211"/>
      <c r="F29" s="211"/>
      <c r="G29" s="211"/>
      <c r="H29" s="211"/>
      <c r="I29" s="211"/>
      <c r="J29" s="211"/>
      <c r="K29" s="211"/>
      <c r="L29" s="211"/>
      <c r="M29" s="211"/>
      <c r="N29" s="211"/>
      <c r="O29" s="211"/>
      <c r="P29" s="213"/>
      <c r="Q29" s="211"/>
      <c r="R29" s="384" t="s">
        <v>339</v>
      </c>
      <c r="S29" s="384"/>
      <c r="T29" s="384"/>
      <c r="U29" s="384"/>
      <c r="V29" s="384"/>
      <c r="W29" s="385"/>
      <c r="X29" s="386"/>
      <c r="Y29" s="386"/>
      <c r="Z29" s="386"/>
      <c r="AA29" s="386"/>
      <c r="AB29" s="386"/>
      <c r="AC29" s="386"/>
      <c r="AD29" s="386"/>
      <c r="AE29" s="386"/>
      <c r="AF29" s="386"/>
      <c r="AG29" s="386"/>
      <c r="AH29" s="386"/>
      <c r="AI29" s="215"/>
      <c r="AJ29" s="213"/>
    </row>
    <row r="30" spans="1:36" ht="6" customHeight="1" x14ac:dyDescent="0.4"/>
  </sheetData>
  <sheetProtection algorithmName="SHA-512" hashValue="RF6ari+KdUyRcCxQ8MqRXeagovqvx72NcgMNvjkFQfn59EX7LjZfYy7a6VoCxLYjbzX5eM+riL2oq1H68xBnNA==" saltValue="BTLKvXArxGEFJheLGwtRmQ==" spinCount="100000" sheet="1" objects="1" scenarios="1"/>
  <mergeCells count="25">
    <mergeCell ref="A9:J9"/>
    <mergeCell ref="K9:AJ9"/>
    <mergeCell ref="A10:J10"/>
    <mergeCell ref="A11:J11"/>
    <mergeCell ref="A3:V3"/>
    <mergeCell ref="W3:X3"/>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election activeCell="W3" sqref="W3:X3"/>
    </sheetView>
  </sheetViews>
  <sheetFormatPr defaultRowHeight="18.75" x14ac:dyDescent="0.4"/>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workbookViewId="0">
      <selection activeCell="W3" sqref="W3:X3"/>
    </sheetView>
  </sheetViews>
  <sheetFormatPr defaultRowHeight="13.5" x14ac:dyDescent="0.4"/>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x14ac:dyDescent="0.4">
      <c r="A1" s="35"/>
      <c r="B1" s="35"/>
    </row>
    <row r="2" spans="1:14" x14ac:dyDescent="0.4">
      <c r="A2" s="418" t="s">
        <v>81</v>
      </c>
      <c r="B2" s="418"/>
      <c r="C2" s="418" t="s">
        <v>171</v>
      </c>
      <c r="D2" s="419" t="s">
        <v>170</v>
      </c>
      <c r="E2" s="417"/>
    </row>
    <row r="3" spans="1:14" x14ac:dyDescent="0.4">
      <c r="A3" s="34" t="s">
        <v>82</v>
      </c>
      <c r="B3" s="34" t="s">
        <v>83</v>
      </c>
      <c r="C3" s="418"/>
      <c r="D3" s="419"/>
      <c r="E3" s="417"/>
      <c r="J3" s="70" t="s">
        <v>84</v>
      </c>
      <c r="K3" s="70" t="s">
        <v>85</v>
      </c>
    </row>
    <row r="4" spans="1:14" x14ac:dyDescent="0.4">
      <c r="B4" s="31">
        <v>15</v>
      </c>
      <c r="C4" s="31" t="s">
        <v>152</v>
      </c>
      <c r="D4" s="31">
        <v>10</v>
      </c>
      <c r="G4" s="137" t="e">
        <f>'別紙様式11_訪問看護ベースアップ評価料（Ⅱ）'!$M$87-A4</f>
        <v>#VALUE!</v>
      </c>
      <c r="H4" s="137"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179</v>
      </c>
      <c r="N4" s="31">
        <v>1</v>
      </c>
    </row>
    <row r="5" spans="1:14" x14ac:dyDescent="0.4">
      <c r="A5" s="31">
        <v>15</v>
      </c>
      <c r="B5" s="31">
        <v>25</v>
      </c>
      <c r="C5" s="31" t="s">
        <v>153</v>
      </c>
      <c r="D5" s="31">
        <v>20</v>
      </c>
      <c r="G5" s="137" t="e">
        <f>'別紙様式11_訪問看護ベースアップ評価料（Ⅱ）'!$M$87-A5</f>
        <v>#VALUE!</v>
      </c>
      <c r="H5" s="137"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172</v>
      </c>
      <c r="N5" s="31">
        <v>2</v>
      </c>
    </row>
    <row r="6" spans="1:14" x14ac:dyDescent="0.4">
      <c r="A6" s="31">
        <v>25</v>
      </c>
      <c r="B6" s="31">
        <v>35</v>
      </c>
      <c r="C6" s="31" t="s">
        <v>154</v>
      </c>
      <c r="D6" s="31">
        <v>30</v>
      </c>
      <c r="G6" s="137" t="e">
        <f>'別紙様式11_訪問看護ベースアップ評価料（Ⅱ）'!$M$87-A6</f>
        <v>#VALUE!</v>
      </c>
      <c r="H6" s="137"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173</v>
      </c>
      <c r="N6" s="31">
        <v>3</v>
      </c>
    </row>
    <row r="7" spans="1:14" x14ac:dyDescent="0.4">
      <c r="A7" s="31">
        <v>35</v>
      </c>
      <c r="B7" s="31">
        <v>45</v>
      </c>
      <c r="C7" s="31" t="s">
        <v>155</v>
      </c>
      <c r="D7" s="31">
        <v>40</v>
      </c>
      <c r="G7" s="137" t="e">
        <f>'別紙様式11_訪問看護ベースアップ評価料（Ⅱ）'!$M$87-A7</f>
        <v>#VALUE!</v>
      </c>
      <c r="H7" s="137"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174</v>
      </c>
      <c r="N7" s="31">
        <v>4</v>
      </c>
    </row>
    <row r="8" spans="1:14" x14ac:dyDescent="0.4">
      <c r="A8" s="31">
        <v>45</v>
      </c>
      <c r="B8" s="31">
        <v>55</v>
      </c>
      <c r="C8" s="31" t="s">
        <v>156</v>
      </c>
      <c r="D8" s="31">
        <v>50</v>
      </c>
      <c r="G8" s="137" t="e">
        <f>'別紙様式11_訪問看護ベースアップ評価料（Ⅱ）'!$M$87-A8</f>
        <v>#VALUE!</v>
      </c>
      <c r="H8" s="137"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175</v>
      </c>
      <c r="N8" s="31">
        <v>5</v>
      </c>
    </row>
    <row r="9" spans="1:14" x14ac:dyDescent="0.4">
      <c r="A9" s="31">
        <v>55</v>
      </c>
      <c r="B9" s="31">
        <v>65</v>
      </c>
      <c r="C9" s="31" t="s">
        <v>157</v>
      </c>
      <c r="D9" s="31">
        <v>60</v>
      </c>
      <c r="G9" s="137" t="e">
        <f>'別紙様式11_訪問看護ベースアップ評価料（Ⅱ）'!$M$87-A9</f>
        <v>#VALUE!</v>
      </c>
      <c r="H9" s="137"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176</v>
      </c>
      <c r="N9" s="31">
        <v>6</v>
      </c>
    </row>
    <row r="10" spans="1:14" x14ac:dyDescent="0.4">
      <c r="A10" s="31">
        <v>65</v>
      </c>
      <c r="B10" s="31">
        <v>75</v>
      </c>
      <c r="C10" s="31" t="s">
        <v>158</v>
      </c>
      <c r="D10" s="31">
        <v>70</v>
      </c>
      <c r="G10" s="137" t="e">
        <f>'別紙様式11_訪問看護ベースアップ評価料（Ⅱ）'!$M$87-A10</f>
        <v>#VALUE!</v>
      </c>
      <c r="H10" s="137"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177</v>
      </c>
      <c r="N10" s="31">
        <v>7</v>
      </c>
    </row>
    <row r="11" spans="1:14" x14ac:dyDescent="0.4">
      <c r="A11" s="31">
        <v>75</v>
      </c>
      <c r="B11" s="31">
        <v>85</v>
      </c>
      <c r="C11" s="31" t="s">
        <v>159</v>
      </c>
      <c r="D11" s="31">
        <v>80</v>
      </c>
      <c r="G11" s="137" t="e">
        <f>'別紙様式11_訪問看護ベースアップ評価料（Ⅱ）'!$M$87-A11</f>
        <v>#VALUE!</v>
      </c>
      <c r="H11" s="137"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178</v>
      </c>
      <c r="N11" s="31">
        <v>8</v>
      </c>
    </row>
    <row r="12" spans="1:14" x14ac:dyDescent="0.4">
      <c r="A12" s="31">
        <v>85</v>
      </c>
      <c r="B12" s="31">
        <v>95</v>
      </c>
      <c r="C12" s="31" t="s">
        <v>160</v>
      </c>
      <c r="D12" s="31">
        <v>90</v>
      </c>
      <c r="G12" s="137" t="e">
        <f>'別紙様式11_訪問看護ベースアップ評価料（Ⅱ）'!$M$87-A12</f>
        <v>#VALUE!</v>
      </c>
      <c r="H12" s="137"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180</v>
      </c>
      <c r="N12" s="31">
        <v>9</v>
      </c>
    </row>
    <row r="13" spans="1:14" x14ac:dyDescent="0.4">
      <c r="A13" s="31">
        <v>95</v>
      </c>
      <c r="B13" s="31">
        <v>125</v>
      </c>
      <c r="C13" s="31" t="s">
        <v>161</v>
      </c>
      <c r="D13" s="31">
        <v>100</v>
      </c>
      <c r="G13" s="137" t="e">
        <f>'別紙様式11_訪問看護ベースアップ評価料（Ⅱ）'!$M$87-A13</f>
        <v>#VALUE!</v>
      </c>
      <c r="H13" s="137"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181</v>
      </c>
      <c r="N13" s="31">
        <v>10</v>
      </c>
    </row>
    <row r="14" spans="1:14" x14ac:dyDescent="0.4">
      <c r="A14" s="31">
        <v>125</v>
      </c>
      <c r="B14" s="31">
        <v>175</v>
      </c>
      <c r="C14" s="31" t="s">
        <v>162</v>
      </c>
      <c r="D14" s="31">
        <v>150</v>
      </c>
      <c r="G14" s="137" t="e">
        <f>'別紙様式11_訪問看護ベースアップ評価料（Ⅱ）'!$M$87-A14</f>
        <v>#VALUE!</v>
      </c>
      <c r="H14" s="137"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182</v>
      </c>
      <c r="N14" s="31">
        <v>11</v>
      </c>
    </row>
    <row r="15" spans="1:14" x14ac:dyDescent="0.4">
      <c r="A15" s="31">
        <v>175</v>
      </c>
      <c r="B15" s="31">
        <v>225</v>
      </c>
      <c r="C15" s="31" t="s">
        <v>163</v>
      </c>
      <c r="D15" s="31">
        <v>200</v>
      </c>
      <c r="G15" s="137" t="e">
        <f>'別紙様式11_訪問看護ベースアップ評価料（Ⅱ）'!$M$87-A15</f>
        <v>#VALUE!</v>
      </c>
      <c r="H15" s="137"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183</v>
      </c>
      <c r="N15" s="31">
        <v>12</v>
      </c>
    </row>
    <row r="16" spans="1:14" x14ac:dyDescent="0.4">
      <c r="A16" s="31">
        <v>225</v>
      </c>
      <c r="B16" s="31">
        <v>275</v>
      </c>
      <c r="C16" s="31" t="s">
        <v>164</v>
      </c>
      <c r="D16" s="31">
        <v>250</v>
      </c>
      <c r="G16" s="137"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184</v>
      </c>
      <c r="N16" s="31">
        <v>13</v>
      </c>
    </row>
    <row r="17" spans="1:14" x14ac:dyDescent="0.4">
      <c r="A17" s="31">
        <v>275</v>
      </c>
      <c r="B17" s="31">
        <v>325</v>
      </c>
      <c r="C17" s="31" t="s">
        <v>165</v>
      </c>
      <c r="D17" s="31">
        <v>300</v>
      </c>
      <c r="G17" s="137"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185</v>
      </c>
      <c r="N17" s="31">
        <v>14</v>
      </c>
    </row>
    <row r="18" spans="1:14" x14ac:dyDescent="0.4">
      <c r="A18" s="31">
        <v>325</v>
      </c>
      <c r="B18" s="31">
        <v>375</v>
      </c>
      <c r="C18" s="31" t="s">
        <v>166</v>
      </c>
      <c r="D18" s="31">
        <v>350</v>
      </c>
      <c r="G18" s="137"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186</v>
      </c>
      <c r="N18" s="31">
        <v>15</v>
      </c>
    </row>
    <row r="19" spans="1:14" x14ac:dyDescent="0.4">
      <c r="A19" s="31">
        <v>375</v>
      </c>
      <c r="B19" s="31">
        <v>425</v>
      </c>
      <c r="C19" s="31" t="s">
        <v>167</v>
      </c>
      <c r="D19" s="31">
        <v>400</v>
      </c>
      <c r="G19" s="137"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187</v>
      </c>
      <c r="N19" s="31">
        <v>16</v>
      </c>
    </row>
    <row r="20" spans="1:14" x14ac:dyDescent="0.4">
      <c r="A20" s="31">
        <v>425</v>
      </c>
      <c r="B20" s="31">
        <v>475</v>
      </c>
      <c r="C20" s="31" t="s">
        <v>168</v>
      </c>
      <c r="D20" s="31">
        <v>450</v>
      </c>
      <c r="G20" s="137"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188</v>
      </c>
      <c r="N20" s="31">
        <v>17</v>
      </c>
    </row>
    <row r="21" spans="1:14" x14ac:dyDescent="0.4">
      <c r="A21" s="31">
        <v>475</v>
      </c>
      <c r="C21" s="31" t="s">
        <v>169</v>
      </c>
      <c r="D21" s="31">
        <v>500</v>
      </c>
      <c r="G21" s="137" t="e">
        <f>'別紙様式11_訪問看護ベースアップ評価料（Ⅱ）'!$M$87-A21</f>
        <v>#VALUE!</v>
      </c>
      <c r="H21" s="137" t="e">
        <f>'別紙様式11_訪問看護ベースアップ評価料（Ⅱ）'!$M$87-B21</f>
        <v>#VALUE!</v>
      </c>
      <c r="I21" s="31" t="e">
        <f>G21*H21</f>
        <v>#VALUE!</v>
      </c>
      <c r="J21" s="154" t="s">
        <v>248</v>
      </c>
      <c r="K21" s="154" t="s">
        <v>248</v>
      </c>
      <c r="L21" s="31" t="s">
        <v>189</v>
      </c>
      <c r="N21" s="31">
        <v>18</v>
      </c>
    </row>
    <row r="22" spans="1:14" x14ac:dyDescent="0.4">
      <c r="C22" s="31" t="s">
        <v>277</v>
      </c>
    </row>
    <row r="143" spans="1:2" x14ac:dyDescent="0.4">
      <c r="A143" s="33"/>
      <c r="B143" s="33"/>
    </row>
    <row r="144" spans="1:2" x14ac:dyDescent="0.4">
      <c r="A144" s="33"/>
      <c r="B144" s="33"/>
    </row>
    <row r="145" spans="1:8" x14ac:dyDescent="0.4">
      <c r="A145" s="33"/>
      <c r="B145" s="33"/>
    </row>
    <row r="146" spans="1:8" x14ac:dyDescent="0.4">
      <c r="A146" s="33"/>
      <c r="B146" s="33"/>
    </row>
    <row r="147" spans="1:8" x14ac:dyDescent="0.4">
      <c r="A147" s="33"/>
      <c r="B147" s="33"/>
    </row>
    <row r="148" spans="1:8" x14ac:dyDescent="0.4">
      <c r="A148" s="33"/>
      <c r="B148" s="33"/>
    </row>
    <row r="149" spans="1:8" x14ac:dyDescent="0.4">
      <c r="A149" s="33"/>
      <c r="B149" s="33"/>
    </row>
    <row r="150" spans="1:8" x14ac:dyDescent="0.4">
      <c r="A150" s="33"/>
      <c r="B150" s="33"/>
    </row>
    <row r="151" spans="1:8" x14ac:dyDescent="0.4">
      <c r="A151" s="33"/>
      <c r="B151" s="33"/>
    </row>
    <row r="152" spans="1:8" x14ac:dyDescent="0.4">
      <c r="A152" s="33"/>
      <c r="B152" s="33"/>
    </row>
    <row r="153" spans="1:8" x14ac:dyDescent="0.4">
      <c r="A153" s="33"/>
      <c r="B153" s="33"/>
    </row>
    <row r="154" spans="1:8" x14ac:dyDescent="0.4">
      <c r="A154" s="33"/>
      <c r="B154" s="33"/>
    </row>
    <row r="155" spans="1:8" x14ac:dyDescent="0.4">
      <c r="A155" s="33"/>
      <c r="B155" s="33"/>
    </row>
    <row r="156" spans="1:8" x14ac:dyDescent="0.4">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1" ma:contentTypeDescription="新しいドキュメントを作成します。" ma:contentTypeScope="" ma:versionID="f47083650d3de976dcfa55493808c84e">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9c9c27760095a29355263a00bc756f78"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3DF73F-3366-4DD0-AFEE-9765379AB6A8}">
  <ds:schemaRefs>
    <ds:schemaRef ds:uri="7416dcb5-151a-428d-b9dd-c50cd68ce8a8"/>
    <ds:schemaRef ds:uri="http://www.w3.org/XML/1998/namespace"/>
    <ds:schemaRef ds:uri="http://purl.org/dc/elements/1.1/"/>
    <ds:schemaRef ds:uri="http://schemas.microsoft.com/office/2006/metadata/properties"/>
    <ds:schemaRef ds:uri="cc65c493-46e3-4a51-bdc3-517cdfaa757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3.xml><?xml version="1.0" encoding="utf-8"?>
<ds:datastoreItem xmlns:ds="http://schemas.openxmlformats.org/officeDocument/2006/customXml" ds:itemID="{7C2EEC0E-7B4C-4FA6-A9CE-2FF4D10ADF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'（参考）_賃金引き上げ計画書作成のための計算シート'!医療保険の利用者割合</vt:lpstr>
      <vt:lpstr>医療保険の利用者割合</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2022-09-08T05:27:38Z</dcterms:created>
  <dcterms:modified xsi:type="dcterms:W3CDTF">2024-03-05T11:38:12Z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ies>
</file>